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20115" windowHeight="7425" activeTab="4"/>
  </bookViews>
  <sheets>
    <sheet name="Size S" sheetId="1" r:id="rId1"/>
    <sheet name="Size M" sheetId="2" r:id="rId2"/>
    <sheet name="Size L" sheetId="3" r:id="rId3"/>
    <sheet name="Size XL" sheetId="5" r:id="rId4"/>
    <sheet name="Size XXL" sheetId="6" r:id="rId5"/>
  </sheets>
  <definedNames>
    <definedName name="_xlnm.Print_Titles" localSheetId="2">'Size L'!$1:$10</definedName>
    <definedName name="_xlnm.Print_Titles" localSheetId="1">'Size M'!$1:$10</definedName>
    <definedName name="_xlnm.Print_Titles" localSheetId="0">'Size S'!$1:$2</definedName>
    <definedName name="_xlnm.Print_Titles" localSheetId="3">'Size XL'!$1:$10</definedName>
    <definedName name="_xlnm.Print_Titles" localSheetId="4">'Size XXL'!$1:$10</definedName>
  </definedNames>
  <calcPr calcId="144525"/>
</workbook>
</file>

<file path=xl/calcChain.xml><?xml version="1.0" encoding="utf-8"?>
<calcChain xmlns="http://schemas.openxmlformats.org/spreadsheetml/2006/main">
  <c r="C98" i="6" l="1"/>
  <c r="F91" i="6"/>
  <c r="C88" i="6"/>
  <c r="F81" i="6"/>
  <c r="C78" i="6"/>
  <c r="F71" i="6"/>
  <c r="C68" i="6"/>
  <c r="F61" i="6"/>
  <c r="C58" i="6"/>
  <c r="F51" i="6"/>
  <c r="C48" i="6"/>
  <c r="F41" i="6"/>
  <c r="C38" i="6"/>
  <c r="F31" i="6"/>
  <c r="C28" i="6"/>
  <c r="F21" i="6"/>
  <c r="C18" i="6"/>
  <c r="F11" i="6"/>
  <c r="B5" i="6"/>
  <c r="F91" i="5" l="1"/>
  <c r="F81" i="5"/>
  <c r="F71" i="5"/>
  <c r="F61" i="5"/>
  <c r="F51" i="5"/>
  <c r="F41" i="5"/>
  <c r="F31" i="5"/>
  <c r="F21" i="5"/>
  <c r="C98" i="5"/>
  <c r="C88" i="5"/>
  <c r="C78" i="5"/>
  <c r="C68" i="5"/>
  <c r="C58" i="5"/>
  <c r="C48" i="5"/>
  <c r="C38" i="5"/>
  <c r="C28" i="5"/>
  <c r="C18" i="5"/>
  <c r="F11" i="5"/>
  <c r="B5" i="5"/>
  <c r="F61" i="3"/>
  <c r="F51" i="3"/>
  <c r="F41" i="3"/>
  <c r="F31" i="3"/>
  <c r="F21" i="3"/>
  <c r="F11" i="3"/>
  <c r="C68" i="3" l="1"/>
  <c r="C58" i="3"/>
  <c r="C48" i="3"/>
  <c r="C38" i="3"/>
  <c r="C28" i="3"/>
  <c r="C18" i="3"/>
  <c r="F91" i="2"/>
  <c r="F81" i="2"/>
  <c r="F71" i="2"/>
  <c r="F61" i="2"/>
  <c r="F51" i="2"/>
  <c r="F41" i="2"/>
  <c r="F31" i="2"/>
  <c r="F21" i="2"/>
  <c r="F11" i="2"/>
  <c r="C98" i="2"/>
  <c r="C88" i="2"/>
  <c r="C78" i="2"/>
  <c r="C68" i="2"/>
  <c r="C58" i="2"/>
  <c r="C48" i="2"/>
  <c r="C38" i="2"/>
  <c r="C28" i="2"/>
  <c r="C18" i="2"/>
  <c r="C90" i="1"/>
  <c r="F83" i="1"/>
  <c r="C80" i="1"/>
  <c r="F73" i="1"/>
  <c r="C70" i="1"/>
  <c r="C60" i="1"/>
  <c r="C50" i="1"/>
  <c r="C40" i="1"/>
  <c r="C30" i="1"/>
  <c r="C20" i="1"/>
  <c r="C10" i="1"/>
  <c r="F63" i="1"/>
  <c r="F53" i="1" l="1"/>
  <c r="F43" i="1"/>
  <c r="F33" i="1"/>
  <c r="F23" i="1"/>
  <c r="F13" i="1"/>
  <c r="F3" i="1"/>
  <c r="B5" i="3" l="1"/>
  <c r="B5" i="2" l="1"/>
</calcChain>
</file>

<file path=xl/sharedStrings.xml><?xml version="1.0" encoding="utf-8"?>
<sst xmlns="http://schemas.openxmlformats.org/spreadsheetml/2006/main" count="532" uniqueCount="96">
  <si>
    <t>Type &amp; Available Inventory</t>
  </si>
  <si>
    <t>Retail value</t>
  </si>
  <si>
    <t>Picture</t>
  </si>
  <si>
    <t>Package S1 - European Sizing</t>
  </si>
  <si>
    <t>Brand</t>
  </si>
  <si>
    <t>Colour</t>
  </si>
  <si>
    <t>S</t>
  </si>
  <si>
    <t>Unogolf</t>
  </si>
  <si>
    <t>Agulo 2 - Patriot Blue</t>
  </si>
  <si>
    <t>Pizzara - Dazzling Blue/Fuchsia</t>
  </si>
  <si>
    <t>Casey - Chinese Red</t>
  </si>
  <si>
    <t>Peniche - Bright White/Neon Green</t>
  </si>
  <si>
    <t>Malaga - White</t>
  </si>
  <si>
    <t>Boyd - Malibu Blue</t>
  </si>
  <si>
    <t>Package S2 - European Sizing</t>
  </si>
  <si>
    <t>Peniche - Jet Black/Red</t>
  </si>
  <si>
    <t>Casey - Peacoat</t>
  </si>
  <si>
    <t>Marcus - Chinese Red</t>
  </si>
  <si>
    <t>Package S3 - European Sizing</t>
  </si>
  <si>
    <t>Boyd - Jet Black</t>
  </si>
  <si>
    <t>Marcus - Bright White</t>
  </si>
  <si>
    <t>Malaga - Dazzling Blue</t>
  </si>
  <si>
    <t>Package S4 - European Sizing</t>
  </si>
  <si>
    <t>Code</t>
  </si>
  <si>
    <t>Package S5 - European Sizing</t>
  </si>
  <si>
    <t>Boyd - Bright White/Lime</t>
  </si>
  <si>
    <t>Marcus - Peacoat</t>
  </si>
  <si>
    <t>Package S6 - European Sizing</t>
  </si>
  <si>
    <t>Casey - Bright White</t>
  </si>
  <si>
    <t xml:space="preserve"> </t>
  </si>
  <si>
    <t>Date   :</t>
  </si>
  <si>
    <t>*European Size</t>
  </si>
  <si>
    <t>M</t>
  </si>
  <si>
    <t>Obidos - Steel Grey</t>
  </si>
  <si>
    <t>Obidos - Patriot Blue</t>
  </si>
  <si>
    <t>Fenix</t>
  </si>
  <si>
    <t>Package M2 - European Sizing + Japanese Sizing</t>
  </si>
  <si>
    <t>M/L</t>
  </si>
  <si>
    <t>Obidos - Carrot</t>
  </si>
  <si>
    <t>Mizuno</t>
  </si>
  <si>
    <t>Move Stretch Polo - Navy L/1</t>
  </si>
  <si>
    <t>Move Basic Polo - Grey L/1</t>
  </si>
  <si>
    <t>Trujillo - Neon Lime</t>
  </si>
  <si>
    <t>Package M3 - European Sizing + Japanese Sizing</t>
  </si>
  <si>
    <t>Obidos - White</t>
  </si>
  <si>
    <t>Package M4 - European Sizing + Japanese Sizing</t>
  </si>
  <si>
    <t>Move Basic Polo - Orange L/1</t>
  </si>
  <si>
    <t>Gordon - White/Blue</t>
  </si>
  <si>
    <t>Package M5 - European Sizing + Japanese Sizing</t>
  </si>
  <si>
    <t>Move Stretch Polo - Lime Green L/1</t>
  </si>
  <si>
    <t>Package M6 - European Sizing + Japanese Sizing</t>
  </si>
  <si>
    <t>Fraser - Magenta</t>
  </si>
  <si>
    <t>Package M1 - European Sizing + Japanese Sizing</t>
  </si>
  <si>
    <t>Package L1 - European Sizing</t>
  </si>
  <si>
    <t>Peniche - Jet Black</t>
  </si>
  <si>
    <t>Boyd - Bright White</t>
  </si>
  <si>
    <t>Scott - December Sky</t>
  </si>
  <si>
    <t>Stirling - Indigo</t>
  </si>
  <si>
    <t>L</t>
  </si>
  <si>
    <t>Whirlpool - Moroccan Blue</t>
  </si>
  <si>
    <t>Package L2 - European Sizing</t>
  </si>
  <si>
    <t>Package L3 - European Sizing</t>
  </si>
  <si>
    <t>Package Deal 4 Shirts</t>
  </si>
  <si>
    <t>Package S7 - European Sizing</t>
  </si>
  <si>
    <t>Package S8 - European Sizing</t>
  </si>
  <si>
    <t>Pedrazza - Malibu Blue</t>
  </si>
  <si>
    <t>Package S9 - European Sizing</t>
  </si>
  <si>
    <t>Package M7 - European Sizing + Japanese Sizing</t>
  </si>
  <si>
    <t>Package M8 - European Sizing + Japanese Sizing</t>
  </si>
  <si>
    <t>Package M9 - European Sizing + Japanese Sizing</t>
  </si>
  <si>
    <t>Package L4 - European Sizing</t>
  </si>
  <si>
    <t>Package L5 - European Sizing</t>
  </si>
  <si>
    <t>Package L6 - European Sizing</t>
  </si>
  <si>
    <t>Package XL1 - European Sizing</t>
  </si>
  <si>
    <t>Package XL2 - European Sizing</t>
  </si>
  <si>
    <t>Package XL3 - European Sizing</t>
  </si>
  <si>
    <t>Package XL6 - European Sizing</t>
  </si>
  <si>
    <t>Package XL5 - European Sizing</t>
  </si>
  <si>
    <t>Package XL4 - European Sizing</t>
  </si>
  <si>
    <t>Peniche - Bright White</t>
  </si>
  <si>
    <t>Scott - Chinese Red</t>
  </si>
  <si>
    <t>XL</t>
  </si>
  <si>
    <t>Package XL7 - European Sizing</t>
  </si>
  <si>
    <t>Package XL8 - European Sizing</t>
  </si>
  <si>
    <t>Package XL9 - European Sizing</t>
  </si>
  <si>
    <t>XXL</t>
  </si>
  <si>
    <t>Scott - Bright White</t>
  </si>
  <si>
    <t>Package XXL1 - European Sizing</t>
  </si>
  <si>
    <t>PackageXXL2 - European Sizing</t>
  </si>
  <si>
    <t>Package XXL3 - European Sizing</t>
  </si>
  <si>
    <t>Package XXL4 - European Sizing</t>
  </si>
  <si>
    <t>Package XXL5 - European Sizing</t>
  </si>
  <si>
    <t>Package XXL6 - European Sizing</t>
  </si>
  <si>
    <t>Package XXL7 - European Sizing</t>
  </si>
  <si>
    <t>Package XXL8 - European Sizing</t>
  </si>
  <si>
    <t>Package XXL9 - European Sizing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</si>
</sst>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[$Rp-421]* #,##0.00_);_([$Rp-421]* \(#,##0.00\);_([$Rp-421]* &quot;-&quot;??_);_(@_)"/>
    <numFmt numFmtId="165" formatCode="[$-409]d\-mmm\-yyyy;@"/>
  </numFmts>
  <fonts count="7" x14ac:knownFonts="1">
    <font>
      <sz val="11"/>
      <color theme="1"/>
      <name val="Calibri"/>
      <family val="2"/>
      <charset val="1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51">
    <xf numFmtId="0" fontId="0" fillId="0" borderId="0" xfId="0"/>
    <xf numFmtId="0" fontId="2" fillId="0" borderId="0" xfId="0" applyFont="1" applyBorder="1" applyAlignment="1"/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1" xfId="0" applyFont="1" applyBorder="1" applyAlignment="1">
      <alignment vertical="top"/>
    </xf>
    <xf numFmtId="0" fontId="2" fillId="0" borderId="2" xfId="0" applyFont="1" applyBorder="1" applyAlignment="1"/>
    <xf numFmtId="0" fontId="2" fillId="0" borderId="3" xfId="0" applyFont="1" applyBorder="1" applyAlignment="1"/>
    <xf numFmtId="0" fontId="4" fillId="0" borderId="9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0" xfId="0" applyFont="1" applyFill="1" applyBorder="1" applyAlignment="1">
      <alignment vertical="center"/>
    </xf>
    <xf numFmtId="0" fontId="3" fillId="0" borderId="9" xfId="0" applyFont="1" applyBorder="1" applyAlignment="1">
      <alignment vertical="top"/>
    </xf>
    <xf numFmtId="0" fontId="2" fillId="0" borderId="10" xfId="0" applyFont="1" applyBorder="1" applyAlignment="1"/>
    <xf numFmtId="0" fontId="3" fillId="4" borderId="1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vertical="center"/>
    </xf>
    <xf numFmtId="0" fontId="2" fillId="0" borderId="12" xfId="0" applyFont="1" applyFill="1" applyBorder="1" applyAlignment="1">
      <alignment horizontal="center" vertical="center"/>
    </xf>
    <xf numFmtId="1" fontId="2" fillId="0" borderId="12" xfId="0" applyNumberFormat="1" applyFont="1" applyFill="1" applyBorder="1" applyAlignment="1">
      <alignment horizontal="center" vertical="center"/>
    </xf>
    <xf numFmtId="0" fontId="2" fillId="0" borderId="10" xfId="0" applyFont="1" applyFill="1" applyBorder="1" applyAlignment="1"/>
    <xf numFmtId="0" fontId="3" fillId="0" borderId="9" xfId="0" applyFont="1" applyFill="1" applyBorder="1" applyAlignment="1">
      <alignment vertical="top"/>
    </xf>
    <xf numFmtId="0" fontId="2" fillId="0" borderId="0" xfId="0" applyFont="1" applyFill="1" applyBorder="1" applyAlignment="1"/>
    <xf numFmtId="0" fontId="3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1" fontId="2" fillId="0" borderId="0" xfId="0" applyNumberFormat="1" applyFont="1" applyFill="1" applyBorder="1" applyAlignment="1"/>
    <xf numFmtId="0" fontId="3" fillId="0" borderId="7" xfId="0" applyFont="1" applyFill="1" applyBorder="1" applyAlignment="1">
      <alignment vertical="center"/>
    </xf>
    <xf numFmtId="0" fontId="3" fillId="0" borderId="5" xfId="0" applyFont="1" applyFill="1" applyBorder="1" applyAlignment="1">
      <alignment vertical="top"/>
    </xf>
    <xf numFmtId="0" fontId="2" fillId="0" borderId="6" xfId="0" applyFont="1" applyFill="1" applyBorder="1" applyAlignment="1"/>
    <xf numFmtId="0" fontId="2" fillId="0" borderId="7" xfId="0" applyFont="1" applyFill="1" applyBorder="1" applyAlignment="1"/>
    <xf numFmtId="0" fontId="2" fillId="0" borderId="0" xfId="0" applyFont="1" applyBorder="1" applyAlignment="1">
      <alignment vertical="center"/>
    </xf>
    <xf numFmtId="165" fontId="2" fillId="0" borderId="0" xfId="0" quotePrefix="1" applyNumberFormat="1" applyFont="1" applyBorder="1" applyAlignment="1">
      <alignment horizontal="left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top"/>
    </xf>
    <xf numFmtId="0" fontId="3" fillId="0" borderId="0" xfId="0" applyFont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" fontId="2" fillId="0" borderId="6" xfId="0" applyNumberFormat="1" applyFont="1" applyFill="1" applyBorder="1" applyAlignment="1"/>
    <xf numFmtId="0" fontId="0" fillId="0" borderId="6" xfId="0" applyBorder="1"/>
    <xf numFmtId="164" fontId="3" fillId="3" borderId="4" xfId="0" applyNumberFormat="1" applyFont="1" applyFill="1" applyBorder="1" applyAlignment="1">
      <alignment horizontal="center" vertical="center"/>
    </xf>
    <xf numFmtId="164" fontId="3" fillId="3" borderId="11" xfId="0" applyNumberFormat="1" applyFont="1" applyFill="1" applyBorder="1" applyAlignment="1">
      <alignment horizontal="center" vertical="center"/>
    </xf>
    <xf numFmtId="164" fontId="3" fillId="3" borderId="8" xfId="0" applyNumberFormat="1" applyFont="1" applyFill="1" applyBorder="1" applyAlignment="1">
      <alignment horizontal="center" vertical="center"/>
    </xf>
    <xf numFmtId="164" fontId="3" fillId="0" borderId="4" xfId="0" applyNumberFormat="1" applyFont="1" applyFill="1" applyBorder="1" applyAlignment="1">
      <alignment horizontal="center" vertical="center"/>
    </xf>
    <xf numFmtId="164" fontId="3" fillId="0" borderId="11" xfId="0" applyNumberFormat="1" applyFont="1" applyFill="1" applyBorder="1" applyAlignment="1">
      <alignment horizontal="center" vertical="center"/>
    </xf>
    <xf numFmtId="164" fontId="3" fillId="0" borderId="8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emf"/><Relationship Id="rId18" Type="http://schemas.openxmlformats.org/officeDocument/2006/relationships/image" Target="../media/image18.emf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12" Type="http://schemas.openxmlformats.org/officeDocument/2006/relationships/image" Target="../media/image12.emf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emf"/><Relationship Id="rId5" Type="http://schemas.openxmlformats.org/officeDocument/2006/relationships/image" Target="../media/image5.emf"/><Relationship Id="rId15" Type="http://schemas.openxmlformats.org/officeDocument/2006/relationships/image" Target="../media/image15.png"/><Relationship Id="rId10" Type="http://schemas.openxmlformats.org/officeDocument/2006/relationships/image" Target="../media/image10.emf"/><Relationship Id="rId4" Type="http://schemas.openxmlformats.org/officeDocument/2006/relationships/image" Target="../media/image4.png"/><Relationship Id="rId9" Type="http://schemas.openxmlformats.org/officeDocument/2006/relationships/image" Target="../media/image9.emf"/><Relationship Id="rId14" Type="http://schemas.openxmlformats.org/officeDocument/2006/relationships/image" Target="../media/image14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4.jpeg"/><Relationship Id="rId13" Type="http://schemas.openxmlformats.org/officeDocument/2006/relationships/image" Target="../media/image13.emf"/><Relationship Id="rId3" Type="http://schemas.openxmlformats.org/officeDocument/2006/relationships/image" Target="../media/image21.jpeg"/><Relationship Id="rId7" Type="http://schemas.openxmlformats.org/officeDocument/2006/relationships/image" Target="../media/image5.emf"/><Relationship Id="rId12" Type="http://schemas.openxmlformats.org/officeDocument/2006/relationships/image" Target="../media/image28.jpeg"/><Relationship Id="rId2" Type="http://schemas.openxmlformats.org/officeDocument/2006/relationships/image" Target="../media/image20.jpeg"/><Relationship Id="rId1" Type="http://schemas.openxmlformats.org/officeDocument/2006/relationships/image" Target="../media/image19.jpeg"/><Relationship Id="rId6" Type="http://schemas.openxmlformats.org/officeDocument/2006/relationships/image" Target="../media/image11.emf"/><Relationship Id="rId11" Type="http://schemas.openxmlformats.org/officeDocument/2006/relationships/image" Target="../media/image27.jpeg"/><Relationship Id="rId5" Type="http://schemas.openxmlformats.org/officeDocument/2006/relationships/image" Target="../media/image23.jpeg"/><Relationship Id="rId10" Type="http://schemas.openxmlformats.org/officeDocument/2006/relationships/image" Target="../media/image26.jpeg"/><Relationship Id="rId4" Type="http://schemas.openxmlformats.org/officeDocument/2006/relationships/image" Target="../media/image22.jpeg"/><Relationship Id="rId9" Type="http://schemas.openxmlformats.org/officeDocument/2006/relationships/image" Target="../media/image25.jpeg"/><Relationship Id="rId14" Type="http://schemas.openxmlformats.org/officeDocument/2006/relationships/image" Target="../media/image8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.emf"/><Relationship Id="rId13" Type="http://schemas.openxmlformats.org/officeDocument/2006/relationships/image" Target="../media/image32.png"/><Relationship Id="rId3" Type="http://schemas.openxmlformats.org/officeDocument/2006/relationships/image" Target="../media/image20.jpeg"/><Relationship Id="rId7" Type="http://schemas.openxmlformats.org/officeDocument/2006/relationships/image" Target="../media/image9.emf"/><Relationship Id="rId12" Type="http://schemas.openxmlformats.org/officeDocument/2006/relationships/image" Target="../media/image31.png"/><Relationship Id="rId2" Type="http://schemas.openxmlformats.org/officeDocument/2006/relationships/image" Target="../media/image19.jpeg"/><Relationship Id="rId1" Type="http://schemas.openxmlformats.org/officeDocument/2006/relationships/image" Target="../media/image29.png"/><Relationship Id="rId6" Type="http://schemas.openxmlformats.org/officeDocument/2006/relationships/image" Target="../media/image1.png"/><Relationship Id="rId11" Type="http://schemas.openxmlformats.org/officeDocument/2006/relationships/image" Target="../media/image30.emf"/><Relationship Id="rId5" Type="http://schemas.openxmlformats.org/officeDocument/2006/relationships/image" Target="../media/image22.jpeg"/><Relationship Id="rId10" Type="http://schemas.openxmlformats.org/officeDocument/2006/relationships/image" Target="../media/image10.emf"/><Relationship Id="rId4" Type="http://schemas.openxmlformats.org/officeDocument/2006/relationships/image" Target="../media/image21.jpeg"/><Relationship Id="rId9" Type="http://schemas.openxmlformats.org/officeDocument/2006/relationships/image" Target="../media/image16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33.emf"/><Relationship Id="rId3" Type="http://schemas.openxmlformats.org/officeDocument/2006/relationships/image" Target="../media/image17.png"/><Relationship Id="rId7" Type="http://schemas.openxmlformats.org/officeDocument/2006/relationships/image" Target="../media/image16.png"/><Relationship Id="rId2" Type="http://schemas.openxmlformats.org/officeDocument/2006/relationships/image" Target="../media/image5.emf"/><Relationship Id="rId1" Type="http://schemas.openxmlformats.org/officeDocument/2006/relationships/image" Target="../media/image7.jpeg"/><Relationship Id="rId6" Type="http://schemas.openxmlformats.org/officeDocument/2006/relationships/image" Target="../media/image10.emf"/><Relationship Id="rId11" Type="http://schemas.openxmlformats.org/officeDocument/2006/relationships/image" Target="../media/image22.jpeg"/><Relationship Id="rId5" Type="http://schemas.openxmlformats.org/officeDocument/2006/relationships/image" Target="../media/image1.png"/><Relationship Id="rId10" Type="http://schemas.openxmlformats.org/officeDocument/2006/relationships/image" Target="../media/image20.jpeg"/><Relationship Id="rId4" Type="http://schemas.openxmlformats.org/officeDocument/2006/relationships/image" Target="../media/image30.emf"/><Relationship Id="rId9" Type="http://schemas.openxmlformats.org/officeDocument/2006/relationships/image" Target="../media/image11.emf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6.png"/><Relationship Id="rId3" Type="http://schemas.openxmlformats.org/officeDocument/2006/relationships/image" Target="../media/image5.emf"/><Relationship Id="rId7" Type="http://schemas.openxmlformats.org/officeDocument/2006/relationships/image" Target="../media/image9.emf"/><Relationship Id="rId2" Type="http://schemas.openxmlformats.org/officeDocument/2006/relationships/image" Target="../media/image1.png"/><Relationship Id="rId1" Type="http://schemas.openxmlformats.org/officeDocument/2006/relationships/image" Target="../media/image7.jpeg"/><Relationship Id="rId6" Type="http://schemas.openxmlformats.org/officeDocument/2006/relationships/image" Target="../media/image33.emf"/><Relationship Id="rId11" Type="http://schemas.openxmlformats.org/officeDocument/2006/relationships/image" Target="../media/image30.emf"/><Relationship Id="rId5" Type="http://schemas.openxmlformats.org/officeDocument/2006/relationships/image" Target="../media/image11.emf"/><Relationship Id="rId10" Type="http://schemas.openxmlformats.org/officeDocument/2006/relationships/image" Target="../media/image34.emf"/><Relationship Id="rId4" Type="http://schemas.openxmlformats.org/officeDocument/2006/relationships/image" Target="../media/image10.emf"/><Relationship Id="rId9" Type="http://schemas.openxmlformats.org/officeDocument/2006/relationships/image" Target="../media/image1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480785</xdr:colOff>
      <xdr:row>14</xdr:row>
      <xdr:rowOff>79777</xdr:rowOff>
    </xdr:from>
    <xdr:to>
      <xdr:col>11</xdr:col>
      <xdr:colOff>12212</xdr:colOff>
      <xdr:row>20</xdr:row>
      <xdr:rowOff>52777</xdr:rowOff>
    </xdr:to>
    <xdr:pic>
      <xdr:nvPicPr>
        <xdr:cNvPr id="2" name="Picture 1" descr="Peniche 3D Chinese Red jetbalck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48510" y="2899177"/>
          <a:ext cx="750627" cy="1116000"/>
        </a:xfrm>
        <a:prstGeom prst="rect">
          <a:avLst/>
        </a:prstGeom>
      </xdr:spPr>
    </xdr:pic>
    <xdr:clientData/>
  </xdr:twoCellAnchor>
  <xdr:twoCellAnchor editAs="oneCell">
    <xdr:from>
      <xdr:col>10</xdr:col>
      <xdr:colOff>410856</xdr:colOff>
      <xdr:row>14</xdr:row>
      <xdr:rowOff>52917</xdr:rowOff>
    </xdr:from>
    <xdr:to>
      <xdr:col>11</xdr:col>
      <xdr:colOff>563938</xdr:colOff>
      <xdr:row>20</xdr:row>
      <xdr:rowOff>25917</xdr:rowOff>
    </xdr:to>
    <xdr:pic>
      <xdr:nvPicPr>
        <xdr:cNvPr id="3" name="Picture 2" descr="Peniche 3D red back.png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88181" y="2872317"/>
          <a:ext cx="762682" cy="1116000"/>
        </a:xfrm>
        <a:prstGeom prst="rect">
          <a:avLst/>
        </a:prstGeom>
      </xdr:spPr>
    </xdr:pic>
    <xdr:clientData/>
  </xdr:twoCellAnchor>
  <xdr:twoCellAnchor editAs="oneCell">
    <xdr:from>
      <xdr:col>5</xdr:col>
      <xdr:colOff>1407583</xdr:colOff>
      <xdr:row>4</xdr:row>
      <xdr:rowOff>74083</xdr:rowOff>
    </xdr:from>
    <xdr:to>
      <xdr:col>7</xdr:col>
      <xdr:colOff>172531</xdr:colOff>
      <xdr:row>10</xdr:row>
      <xdr:rowOff>47083</xdr:rowOff>
    </xdr:to>
    <xdr:pic>
      <xdr:nvPicPr>
        <xdr:cNvPr id="4" name="Picture 3" descr="Agulo-navy-front.png"/>
        <xdr:cNvPicPr>
          <a:picLocks noChangeAspect="1"/>
        </xdr:cNvPicPr>
      </xdr:nvPicPr>
      <xdr:blipFill>
        <a:blip xmlns:r="http://schemas.openxmlformats.org/officeDocument/2006/relationships" r:embed="rId3" cstate="email"/>
        <a:stretch>
          <a:fillRect/>
        </a:stretch>
      </xdr:blipFill>
      <xdr:spPr>
        <a:xfrm>
          <a:off x="6627283" y="988483"/>
          <a:ext cx="793773" cy="1116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105833</xdr:colOff>
      <xdr:row>4</xdr:row>
      <xdr:rowOff>52917</xdr:rowOff>
    </xdr:from>
    <xdr:to>
      <xdr:col>8</xdr:col>
      <xdr:colOff>287602</xdr:colOff>
      <xdr:row>10</xdr:row>
      <xdr:rowOff>25917</xdr:rowOff>
    </xdr:to>
    <xdr:pic>
      <xdr:nvPicPr>
        <xdr:cNvPr id="5" name="Picture 4" descr="Pizzara-Blue-Front.png"/>
        <xdr:cNvPicPr>
          <a:picLocks noChangeAspect="1"/>
        </xdr:cNvPicPr>
      </xdr:nvPicPr>
      <xdr:blipFill>
        <a:blip xmlns:r="http://schemas.openxmlformats.org/officeDocument/2006/relationships" r:embed="rId4" cstate="email"/>
        <a:stretch>
          <a:fillRect/>
        </a:stretch>
      </xdr:blipFill>
      <xdr:spPr>
        <a:xfrm>
          <a:off x="7354358" y="967317"/>
          <a:ext cx="791369" cy="1116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275168</xdr:colOff>
      <xdr:row>4</xdr:row>
      <xdr:rowOff>42332</xdr:rowOff>
    </xdr:from>
    <xdr:to>
      <xdr:col>10</xdr:col>
      <xdr:colOff>263568</xdr:colOff>
      <xdr:row>10</xdr:row>
      <xdr:rowOff>15332</xdr:rowOff>
    </xdr:to>
    <xdr:pic>
      <xdr:nvPicPr>
        <xdr:cNvPr id="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 bwMode="auto">
        <a:xfrm>
          <a:off x="8133293" y="956732"/>
          <a:ext cx="1207600" cy="1116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11</xdr:col>
      <xdr:colOff>306575</xdr:colOff>
      <xdr:row>4</xdr:row>
      <xdr:rowOff>95249</xdr:rowOff>
    </xdr:from>
    <xdr:to>
      <xdr:col>12</xdr:col>
      <xdr:colOff>469613</xdr:colOff>
      <xdr:row>10</xdr:row>
      <xdr:rowOff>68249</xdr:rowOff>
    </xdr:to>
    <xdr:pic>
      <xdr:nvPicPr>
        <xdr:cNvPr id="7" name="Picture 6" descr="Peniche 3D neon back.png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3500" y="1009649"/>
          <a:ext cx="772638" cy="1116000"/>
        </a:xfrm>
        <a:prstGeom prst="rect">
          <a:avLst/>
        </a:prstGeom>
      </xdr:spPr>
    </xdr:pic>
    <xdr:clientData/>
  </xdr:twoCellAnchor>
  <xdr:twoCellAnchor editAs="oneCell">
    <xdr:from>
      <xdr:col>10</xdr:col>
      <xdr:colOff>264583</xdr:colOff>
      <xdr:row>4</xdr:row>
      <xdr:rowOff>58502</xdr:rowOff>
    </xdr:from>
    <xdr:to>
      <xdr:col>11</xdr:col>
      <xdr:colOff>426633</xdr:colOff>
      <xdr:row>10</xdr:row>
      <xdr:rowOff>31502</xdr:rowOff>
    </xdr:to>
    <xdr:pic>
      <xdr:nvPicPr>
        <xdr:cNvPr id="8" name="Picture 7" descr="Peniche 3D B.jpg"/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41908" y="972902"/>
          <a:ext cx="771650" cy="1116000"/>
        </a:xfrm>
        <a:prstGeom prst="rect">
          <a:avLst/>
        </a:prstGeom>
      </xdr:spPr>
    </xdr:pic>
    <xdr:clientData/>
  </xdr:twoCellAnchor>
  <xdr:twoCellAnchor editAs="oneCell">
    <xdr:from>
      <xdr:col>6</xdr:col>
      <xdr:colOff>52916</xdr:colOff>
      <xdr:row>63</xdr:row>
      <xdr:rowOff>148166</xdr:rowOff>
    </xdr:from>
    <xdr:to>
      <xdr:col>7</xdr:col>
      <xdr:colOff>237609</xdr:colOff>
      <xdr:row>69</xdr:row>
      <xdr:rowOff>121166</xdr:rowOff>
    </xdr:to>
    <xdr:pic>
      <xdr:nvPicPr>
        <xdr:cNvPr id="9" name="Picture 8" descr="Malaga-White-Front.png"/>
        <xdr:cNvPicPr>
          <a:picLocks noChangeAspect="1"/>
        </xdr:cNvPicPr>
      </xdr:nvPicPr>
      <xdr:blipFill>
        <a:blip xmlns:r="http://schemas.openxmlformats.org/officeDocument/2006/relationships" r:embed="rId8" cstate="email"/>
        <a:stretch>
          <a:fillRect/>
        </a:stretch>
      </xdr:blipFill>
      <xdr:spPr>
        <a:xfrm>
          <a:off x="6688666" y="12297833"/>
          <a:ext cx="798526" cy="1116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222250</xdr:colOff>
      <xdr:row>63</xdr:row>
      <xdr:rowOff>116418</xdr:rowOff>
    </xdr:from>
    <xdr:to>
      <xdr:col>9</xdr:col>
      <xdr:colOff>166300</xdr:colOff>
      <xdr:row>69</xdr:row>
      <xdr:rowOff>89418</xdr:rowOff>
    </xdr:to>
    <xdr:pic>
      <xdr:nvPicPr>
        <xdr:cNvPr id="10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 bwMode="auto">
        <a:xfrm>
          <a:off x="7471833" y="12266085"/>
          <a:ext cx="1171717" cy="1116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1407583</xdr:colOff>
      <xdr:row>14</xdr:row>
      <xdr:rowOff>74083</xdr:rowOff>
    </xdr:from>
    <xdr:to>
      <xdr:col>7</xdr:col>
      <xdr:colOff>172531</xdr:colOff>
      <xdr:row>20</xdr:row>
      <xdr:rowOff>47083</xdr:rowOff>
    </xdr:to>
    <xdr:pic>
      <xdr:nvPicPr>
        <xdr:cNvPr id="11" name="Picture 10" descr="Agulo-navy-front.png"/>
        <xdr:cNvPicPr>
          <a:picLocks noChangeAspect="1"/>
        </xdr:cNvPicPr>
      </xdr:nvPicPr>
      <xdr:blipFill>
        <a:blip xmlns:r="http://schemas.openxmlformats.org/officeDocument/2006/relationships" r:embed="rId3" cstate="email"/>
        <a:stretch>
          <a:fillRect/>
        </a:stretch>
      </xdr:blipFill>
      <xdr:spPr>
        <a:xfrm>
          <a:off x="6627283" y="2893483"/>
          <a:ext cx="793773" cy="1116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105833</xdr:colOff>
      <xdr:row>14</xdr:row>
      <xdr:rowOff>52917</xdr:rowOff>
    </xdr:from>
    <xdr:to>
      <xdr:col>8</xdr:col>
      <xdr:colOff>287602</xdr:colOff>
      <xdr:row>20</xdr:row>
      <xdr:rowOff>25917</xdr:rowOff>
    </xdr:to>
    <xdr:pic>
      <xdr:nvPicPr>
        <xdr:cNvPr id="12" name="Picture 11" descr="Pizzara-Blue-Front.png"/>
        <xdr:cNvPicPr>
          <a:picLocks noChangeAspect="1"/>
        </xdr:cNvPicPr>
      </xdr:nvPicPr>
      <xdr:blipFill>
        <a:blip xmlns:r="http://schemas.openxmlformats.org/officeDocument/2006/relationships" r:embed="rId4" cstate="email"/>
        <a:stretch>
          <a:fillRect/>
        </a:stretch>
      </xdr:blipFill>
      <xdr:spPr>
        <a:xfrm>
          <a:off x="7354358" y="2872317"/>
          <a:ext cx="791369" cy="1116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296334</xdr:colOff>
      <xdr:row>14</xdr:row>
      <xdr:rowOff>63499</xdr:rowOff>
    </xdr:from>
    <xdr:to>
      <xdr:col>9</xdr:col>
      <xdr:colOff>481027</xdr:colOff>
      <xdr:row>20</xdr:row>
      <xdr:rowOff>36499</xdr:rowOff>
    </xdr:to>
    <xdr:pic>
      <xdr:nvPicPr>
        <xdr:cNvPr id="13" name="Picture 12" descr="Malaga-White-Front.png"/>
        <xdr:cNvPicPr>
          <a:picLocks noChangeAspect="1"/>
        </xdr:cNvPicPr>
      </xdr:nvPicPr>
      <xdr:blipFill>
        <a:blip xmlns:r="http://schemas.openxmlformats.org/officeDocument/2006/relationships" r:embed="rId8" cstate="email"/>
        <a:stretch>
          <a:fillRect/>
        </a:stretch>
      </xdr:blipFill>
      <xdr:spPr>
        <a:xfrm>
          <a:off x="8154459" y="2882899"/>
          <a:ext cx="794293" cy="1116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370417</xdr:colOff>
      <xdr:row>63</xdr:row>
      <xdr:rowOff>179916</xdr:rowOff>
    </xdr:from>
    <xdr:to>
      <xdr:col>11</xdr:col>
      <xdr:colOff>370738</xdr:colOff>
      <xdr:row>69</xdr:row>
      <xdr:rowOff>152916</xdr:rowOff>
    </xdr:to>
    <xdr:pic>
      <xdr:nvPicPr>
        <xdr:cNvPr id="14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 bwMode="auto">
        <a:xfrm>
          <a:off x="8847667" y="12329583"/>
          <a:ext cx="1227988" cy="1116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11</xdr:col>
      <xdr:colOff>349249</xdr:colOff>
      <xdr:row>64</xdr:row>
      <xdr:rowOff>21166</xdr:rowOff>
    </xdr:from>
    <xdr:to>
      <xdr:col>12</xdr:col>
      <xdr:colOff>973206</xdr:colOff>
      <xdr:row>69</xdr:row>
      <xdr:rowOff>184666</xdr:rowOff>
    </xdr:to>
    <xdr:pic>
      <xdr:nvPicPr>
        <xdr:cNvPr id="15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 bwMode="auto">
        <a:xfrm>
          <a:off x="10054166" y="12361333"/>
          <a:ext cx="1237790" cy="1116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21166</xdr:colOff>
      <xdr:row>23</xdr:row>
      <xdr:rowOff>185502</xdr:rowOff>
    </xdr:from>
    <xdr:to>
      <xdr:col>7</xdr:col>
      <xdr:colOff>183217</xdr:colOff>
      <xdr:row>29</xdr:row>
      <xdr:rowOff>158502</xdr:rowOff>
    </xdr:to>
    <xdr:pic>
      <xdr:nvPicPr>
        <xdr:cNvPr id="16" name="Picture 15" descr="Peniche 3D B.jpg"/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60091" y="4719402"/>
          <a:ext cx="771651" cy="1116000"/>
        </a:xfrm>
        <a:prstGeom prst="rect">
          <a:avLst/>
        </a:prstGeom>
      </xdr:spPr>
    </xdr:pic>
    <xdr:clientData/>
  </xdr:twoCellAnchor>
  <xdr:twoCellAnchor editAs="oneCell">
    <xdr:from>
      <xdr:col>7</xdr:col>
      <xdr:colOff>169332</xdr:colOff>
      <xdr:row>23</xdr:row>
      <xdr:rowOff>169335</xdr:rowOff>
    </xdr:from>
    <xdr:to>
      <xdr:col>9</xdr:col>
      <xdr:colOff>185514</xdr:colOff>
      <xdr:row>29</xdr:row>
      <xdr:rowOff>142335</xdr:rowOff>
    </xdr:to>
    <xdr:pic>
      <xdr:nvPicPr>
        <xdr:cNvPr id="1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 bwMode="auto">
        <a:xfrm>
          <a:off x="7417857" y="4703235"/>
          <a:ext cx="1235382" cy="1116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137583</xdr:colOff>
      <xdr:row>72</xdr:row>
      <xdr:rowOff>190498</xdr:rowOff>
    </xdr:from>
    <xdr:to>
      <xdr:col>10</xdr:col>
      <xdr:colOff>177664</xdr:colOff>
      <xdr:row>78</xdr:row>
      <xdr:rowOff>163498</xdr:rowOff>
    </xdr:to>
    <xdr:pic>
      <xdr:nvPicPr>
        <xdr:cNvPr id="18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 bwMode="auto">
        <a:xfrm>
          <a:off x="8001000" y="14054665"/>
          <a:ext cx="1267747" cy="1116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10</xdr:col>
      <xdr:colOff>550335</xdr:colOff>
      <xdr:row>24</xdr:row>
      <xdr:rowOff>10583</xdr:rowOff>
    </xdr:from>
    <xdr:to>
      <xdr:col>12</xdr:col>
      <xdr:colOff>105731</xdr:colOff>
      <xdr:row>29</xdr:row>
      <xdr:rowOff>174083</xdr:rowOff>
    </xdr:to>
    <xdr:pic>
      <xdr:nvPicPr>
        <xdr:cNvPr id="19" name="Picture 18" descr="Malaga-Blue-Front.png"/>
        <xdr:cNvPicPr>
          <a:picLocks noChangeAspect="1"/>
        </xdr:cNvPicPr>
      </xdr:nvPicPr>
      <xdr:blipFill>
        <a:blip xmlns:r="http://schemas.openxmlformats.org/officeDocument/2006/relationships" r:embed="rId14" cstate="email"/>
        <a:stretch>
          <a:fillRect/>
        </a:stretch>
      </xdr:blipFill>
      <xdr:spPr>
        <a:xfrm>
          <a:off x="9641418" y="4730750"/>
          <a:ext cx="783063" cy="1116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359832</xdr:colOff>
      <xdr:row>23</xdr:row>
      <xdr:rowOff>190499</xdr:rowOff>
    </xdr:from>
    <xdr:to>
      <xdr:col>10</xdr:col>
      <xdr:colOff>542947</xdr:colOff>
      <xdr:row>29</xdr:row>
      <xdr:rowOff>163499</xdr:rowOff>
    </xdr:to>
    <xdr:pic>
      <xdr:nvPicPr>
        <xdr:cNvPr id="20" name="Picture 19" descr="Agulo-navy-front.png"/>
        <xdr:cNvPicPr>
          <a:picLocks noChangeAspect="1"/>
        </xdr:cNvPicPr>
      </xdr:nvPicPr>
      <xdr:blipFill>
        <a:blip xmlns:r="http://schemas.openxmlformats.org/officeDocument/2006/relationships" r:embed="rId3" cstate="email"/>
        <a:stretch>
          <a:fillRect/>
        </a:stretch>
      </xdr:blipFill>
      <xdr:spPr>
        <a:xfrm>
          <a:off x="8837082" y="4720166"/>
          <a:ext cx="796948" cy="1116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84664</xdr:colOff>
      <xdr:row>72</xdr:row>
      <xdr:rowOff>158749</xdr:rowOff>
    </xdr:from>
    <xdr:to>
      <xdr:col>8</xdr:col>
      <xdr:colOff>94787</xdr:colOff>
      <xdr:row>78</xdr:row>
      <xdr:rowOff>131749</xdr:rowOff>
    </xdr:to>
    <xdr:pic>
      <xdr:nvPicPr>
        <xdr:cNvPr id="2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 bwMode="auto">
        <a:xfrm>
          <a:off x="6720414" y="14022916"/>
          <a:ext cx="1237790" cy="1116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31749</xdr:colOff>
      <xdr:row>33</xdr:row>
      <xdr:rowOff>105833</xdr:rowOff>
    </xdr:from>
    <xdr:to>
      <xdr:col>7</xdr:col>
      <xdr:colOff>193800</xdr:colOff>
      <xdr:row>39</xdr:row>
      <xdr:rowOff>78833</xdr:rowOff>
    </xdr:to>
    <xdr:pic>
      <xdr:nvPicPr>
        <xdr:cNvPr id="22" name="Picture 21" descr="Peniche 3D B.jpg"/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70674" y="6544733"/>
          <a:ext cx="771651" cy="1116000"/>
        </a:xfrm>
        <a:prstGeom prst="rect">
          <a:avLst/>
        </a:prstGeom>
      </xdr:spPr>
    </xdr:pic>
    <xdr:clientData/>
  </xdr:twoCellAnchor>
  <xdr:twoCellAnchor editAs="oneCell">
    <xdr:from>
      <xdr:col>7</xdr:col>
      <xdr:colOff>179916</xdr:colOff>
      <xdr:row>33</xdr:row>
      <xdr:rowOff>116416</xdr:rowOff>
    </xdr:from>
    <xdr:to>
      <xdr:col>9</xdr:col>
      <xdr:colOff>180237</xdr:colOff>
      <xdr:row>39</xdr:row>
      <xdr:rowOff>89416</xdr:rowOff>
    </xdr:to>
    <xdr:pic>
      <xdr:nvPicPr>
        <xdr:cNvPr id="23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 bwMode="auto">
        <a:xfrm>
          <a:off x="7428441" y="6555316"/>
          <a:ext cx="1219521" cy="1116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148166</xdr:colOff>
      <xdr:row>33</xdr:row>
      <xdr:rowOff>105833</xdr:rowOff>
    </xdr:from>
    <xdr:to>
      <xdr:col>10</xdr:col>
      <xdr:colOff>332859</xdr:colOff>
      <xdr:row>39</xdr:row>
      <xdr:rowOff>78833</xdr:rowOff>
    </xdr:to>
    <xdr:pic>
      <xdr:nvPicPr>
        <xdr:cNvPr id="24" name="Picture 23" descr="Malaga-White-Front.png"/>
        <xdr:cNvPicPr>
          <a:picLocks noChangeAspect="1"/>
        </xdr:cNvPicPr>
      </xdr:nvPicPr>
      <xdr:blipFill>
        <a:blip xmlns:r="http://schemas.openxmlformats.org/officeDocument/2006/relationships" r:embed="rId8" cstate="email"/>
        <a:stretch>
          <a:fillRect/>
        </a:stretch>
      </xdr:blipFill>
      <xdr:spPr>
        <a:xfrm>
          <a:off x="8615891" y="6544733"/>
          <a:ext cx="794293" cy="1116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10</xdr:col>
      <xdr:colOff>317499</xdr:colOff>
      <xdr:row>33</xdr:row>
      <xdr:rowOff>84667</xdr:rowOff>
    </xdr:from>
    <xdr:to>
      <xdr:col>11</xdr:col>
      <xdr:colOff>486728</xdr:colOff>
      <xdr:row>39</xdr:row>
      <xdr:rowOff>57667</xdr:rowOff>
    </xdr:to>
    <xdr:pic>
      <xdr:nvPicPr>
        <xdr:cNvPr id="25" name="Picture 24" descr="Malaga-Blue-Front.png"/>
        <xdr:cNvPicPr>
          <a:picLocks noChangeAspect="1"/>
        </xdr:cNvPicPr>
      </xdr:nvPicPr>
      <xdr:blipFill>
        <a:blip xmlns:r="http://schemas.openxmlformats.org/officeDocument/2006/relationships" r:embed="rId14" cstate="email"/>
        <a:stretch>
          <a:fillRect/>
        </a:stretch>
      </xdr:blipFill>
      <xdr:spPr>
        <a:xfrm>
          <a:off x="9394824" y="6523567"/>
          <a:ext cx="778829" cy="1116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63501</xdr:colOff>
      <xdr:row>83</xdr:row>
      <xdr:rowOff>52917</xdr:rowOff>
    </xdr:from>
    <xdr:to>
      <xdr:col>8</xdr:col>
      <xdr:colOff>73624</xdr:colOff>
      <xdr:row>89</xdr:row>
      <xdr:rowOff>25917</xdr:rowOff>
    </xdr:to>
    <xdr:pic>
      <xdr:nvPicPr>
        <xdr:cNvPr id="26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 bwMode="auto">
        <a:xfrm>
          <a:off x="6699251" y="16012584"/>
          <a:ext cx="1237790" cy="1116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10</xdr:col>
      <xdr:colOff>275168</xdr:colOff>
      <xdr:row>73</xdr:row>
      <xdr:rowOff>31750</xdr:rowOff>
    </xdr:from>
    <xdr:to>
      <xdr:col>11</xdr:col>
      <xdr:colOff>461387</xdr:colOff>
      <xdr:row>79</xdr:row>
      <xdr:rowOff>4750</xdr:rowOff>
    </xdr:to>
    <xdr:pic>
      <xdr:nvPicPr>
        <xdr:cNvPr id="27" name="Picture 26" descr="Pedrazza-Malibu-Front.png"/>
        <xdr:cNvPicPr>
          <a:picLocks noChangeAspect="1"/>
        </xdr:cNvPicPr>
      </xdr:nvPicPr>
      <xdr:blipFill>
        <a:blip xmlns:r="http://schemas.openxmlformats.org/officeDocument/2006/relationships" r:embed="rId15" cstate="email"/>
        <a:stretch>
          <a:fillRect/>
        </a:stretch>
      </xdr:blipFill>
      <xdr:spPr>
        <a:xfrm>
          <a:off x="9366251" y="14086417"/>
          <a:ext cx="800053" cy="1116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31749</xdr:colOff>
      <xdr:row>43</xdr:row>
      <xdr:rowOff>105833</xdr:rowOff>
    </xdr:from>
    <xdr:to>
      <xdr:col>7</xdr:col>
      <xdr:colOff>218829</xdr:colOff>
      <xdr:row>49</xdr:row>
      <xdr:rowOff>114833</xdr:rowOff>
    </xdr:to>
    <xdr:pic>
      <xdr:nvPicPr>
        <xdr:cNvPr id="28" name="Picture 27" descr="Peniche 3D B.jpg"/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70674" y="8449733"/>
          <a:ext cx="796680" cy="1152000"/>
        </a:xfrm>
        <a:prstGeom prst="rect">
          <a:avLst/>
        </a:prstGeom>
      </xdr:spPr>
    </xdr:pic>
    <xdr:clientData/>
  </xdr:twoCellAnchor>
  <xdr:twoCellAnchor editAs="oneCell">
    <xdr:from>
      <xdr:col>7</xdr:col>
      <xdr:colOff>190502</xdr:colOff>
      <xdr:row>43</xdr:row>
      <xdr:rowOff>116417</xdr:rowOff>
    </xdr:from>
    <xdr:to>
      <xdr:col>8</xdr:col>
      <xdr:colOff>395975</xdr:colOff>
      <xdr:row>49</xdr:row>
      <xdr:rowOff>125417</xdr:rowOff>
    </xdr:to>
    <xdr:pic>
      <xdr:nvPicPr>
        <xdr:cNvPr id="29" name="Picture 28" descr="Boyd 3D White front.png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39027" y="8460317"/>
          <a:ext cx="815073" cy="1152000"/>
        </a:xfrm>
        <a:prstGeom prst="rect">
          <a:avLst/>
        </a:prstGeom>
      </xdr:spPr>
    </xdr:pic>
    <xdr:clientData/>
  </xdr:twoCellAnchor>
  <xdr:twoCellAnchor editAs="oneCell">
    <xdr:from>
      <xdr:col>8</xdr:col>
      <xdr:colOff>391584</xdr:colOff>
      <xdr:row>43</xdr:row>
      <xdr:rowOff>116416</xdr:rowOff>
    </xdr:from>
    <xdr:to>
      <xdr:col>9</xdr:col>
      <xdr:colOff>599018</xdr:colOff>
      <xdr:row>49</xdr:row>
      <xdr:rowOff>125416</xdr:rowOff>
    </xdr:to>
    <xdr:pic>
      <xdr:nvPicPr>
        <xdr:cNvPr id="30" name="Picture 29" descr="Pizzara-Blue-Front.png"/>
        <xdr:cNvPicPr>
          <a:picLocks noChangeAspect="1"/>
        </xdr:cNvPicPr>
      </xdr:nvPicPr>
      <xdr:blipFill>
        <a:blip xmlns:r="http://schemas.openxmlformats.org/officeDocument/2006/relationships" r:embed="rId4" cstate="email"/>
        <a:stretch>
          <a:fillRect/>
        </a:stretch>
      </xdr:blipFill>
      <xdr:spPr>
        <a:xfrm>
          <a:off x="8249709" y="8460316"/>
          <a:ext cx="817034" cy="1152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10</xdr:col>
      <xdr:colOff>10583</xdr:colOff>
      <xdr:row>43</xdr:row>
      <xdr:rowOff>95250</xdr:rowOff>
    </xdr:from>
    <xdr:to>
      <xdr:col>11</xdr:col>
      <xdr:colOff>221034</xdr:colOff>
      <xdr:row>49</xdr:row>
      <xdr:rowOff>104250</xdr:rowOff>
    </xdr:to>
    <xdr:pic>
      <xdr:nvPicPr>
        <xdr:cNvPr id="31" name="Picture 30" descr="Malaga-White-Front.png"/>
        <xdr:cNvPicPr>
          <a:picLocks noChangeAspect="1"/>
        </xdr:cNvPicPr>
      </xdr:nvPicPr>
      <xdr:blipFill>
        <a:blip xmlns:r="http://schemas.openxmlformats.org/officeDocument/2006/relationships" r:embed="rId8" cstate="email"/>
        <a:stretch>
          <a:fillRect/>
        </a:stretch>
      </xdr:blipFill>
      <xdr:spPr>
        <a:xfrm>
          <a:off x="9087908" y="8439150"/>
          <a:ext cx="820051" cy="1152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10</xdr:col>
      <xdr:colOff>444504</xdr:colOff>
      <xdr:row>83</xdr:row>
      <xdr:rowOff>63499</xdr:rowOff>
    </xdr:from>
    <xdr:to>
      <xdr:col>12</xdr:col>
      <xdr:colOff>42698</xdr:colOff>
      <xdr:row>89</xdr:row>
      <xdr:rowOff>72499</xdr:rowOff>
    </xdr:to>
    <xdr:pic>
      <xdr:nvPicPr>
        <xdr:cNvPr id="32" name="Picture 31" descr="Pedrazza-Malibu-Front.png"/>
        <xdr:cNvPicPr>
          <a:picLocks noChangeAspect="1"/>
        </xdr:cNvPicPr>
      </xdr:nvPicPr>
      <xdr:blipFill>
        <a:blip xmlns:r="http://schemas.openxmlformats.org/officeDocument/2006/relationships" r:embed="rId15" cstate="email"/>
        <a:stretch>
          <a:fillRect/>
        </a:stretch>
      </xdr:blipFill>
      <xdr:spPr>
        <a:xfrm>
          <a:off x="9535587" y="16023166"/>
          <a:ext cx="825861" cy="1152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42334</xdr:colOff>
      <xdr:row>83</xdr:row>
      <xdr:rowOff>31750</xdr:rowOff>
    </xdr:from>
    <xdr:to>
      <xdr:col>9</xdr:col>
      <xdr:colOff>231948</xdr:colOff>
      <xdr:row>89</xdr:row>
      <xdr:rowOff>40750</xdr:rowOff>
    </xdr:to>
    <xdr:pic>
      <xdr:nvPicPr>
        <xdr:cNvPr id="33" name="Picture 32" descr="Marcus 3D Peacoat front.png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05751" y="15991417"/>
          <a:ext cx="803447" cy="1152000"/>
        </a:xfrm>
        <a:prstGeom prst="rect">
          <a:avLst/>
        </a:prstGeom>
      </xdr:spPr>
    </xdr:pic>
    <xdr:clientData/>
  </xdr:twoCellAnchor>
  <xdr:twoCellAnchor editAs="oneCell">
    <xdr:from>
      <xdr:col>6</xdr:col>
      <xdr:colOff>95250</xdr:colOff>
      <xdr:row>53</xdr:row>
      <xdr:rowOff>105833</xdr:rowOff>
    </xdr:from>
    <xdr:to>
      <xdr:col>8</xdr:col>
      <xdr:colOff>102836</xdr:colOff>
      <xdr:row>59</xdr:row>
      <xdr:rowOff>114833</xdr:rowOff>
    </xdr:to>
    <xdr:pic>
      <xdr:nvPicPr>
        <xdr:cNvPr id="3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 bwMode="auto">
        <a:xfrm>
          <a:off x="6734175" y="10354733"/>
          <a:ext cx="1226786" cy="1152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116418</xdr:colOff>
      <xdr:row>53</xdr:row>
      <xdr:rowOff>116417</xdr:rowOff>
    </xdr:from>
    <xdr:to>
      <xdr:col>10</xdr:col>
      <xdr:colOff>197394</xdr:colOff>
      <xdr:row>59</xdr:row>
      <xdr:rowOff>125417</xdr:rowOff>
    </xdr:to>
    <xdr:pic>
      <xdr:nvPicPr>
        <xdr:cNvPr id="35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 bwMode="auto">
        <a:xfrm>
          <a:off x="7974543" y="10365317"/>
          <a:ext cx="1300176" cy="1152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10</xdr:col>
      <xdr:colOff>201083</xdr:colOff>
      <xdr:row>53</xdr:row>
      <xdr:rowOff>127000</xdr:rowOff>
    </xdr:from>
    <xdr:to>
      <xdr:col>11</xdr:col>
      <xdr:colOff>395572</xdr:colOff>
      <xdr:row>59</xdr:row>
      <xdr:rowOff>136000</xdr:rowOff>
    </xdr:to>
    <xdr:pic>
      <xdr:nvPicPr>
        <xdr:cNvPr id="36" name="Picture 35" descr="Malaga-Blue-Front.png"/>
        <xdr:cNvPicPr>
          <a:picLocks noChangeAspect="1"/>
        </xdr:cNvPicPr>
      </xdr:nvPicPr>
      <xdr:blipFill>
        <a:blip xmlns:r="http://schemas.openxmlformats.org/officeDocument/2006/relationships" r:embed="rId14" cstate="email"/>
        <a:stretch>
          <a:fillRect/>
        </a:stretch>
      </xdr:blipFill>
      <xdr:spPr>
        <a:xfrm>
          <a:off x="9278408" y="10375900"/>
          <a:ext cx="804089" cy="1152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232835</xdr:colOff>
      <xdr:row>83</xdr:row>
      <xdr:rowOff>52920</xdr:rowOff>
    </xdr:from>
    <xdr:to>
      <xdr:col>10</xdr:col>
      <xdr:colOff>440269</xdr:colOff>
      <xdr:row>89</xdr:row>
      <xdr:rowOff>61920</xdr:rowOff>
    </xdr:to>
    <xdr:pic>
      <xdr:nvPicPr>
        <xdr:cNvPr id="37" name="Picture 36" descr="Pizzara-Blue-Front.png"/>
        <xdr:cNvPicPr>
          <a:picLocks noChangeAspect="1"/>
        </xdr:cNvPicPr>
      </xdr:nvPicPr>
      <xdr:blipFill>
        <a:blip xmlns:r="http://schemas.openxmlformats.org/officeDocument/2006/relationships" r:embed="rId4" cstate="email"/>
        <a:stretch>
          <a:fillRect/>
        </a:stretch>
      </xdr:blipFill>
      <xdr:spPr>
        <a:xfrm>
          <a:off x="8710085" y="16012587"/>
          <a:ext cx="821267" cy="1152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11</xdr:col>
      <xdr:colOff>423331</xdr:colOff>
      <xdr:row>53</xdr:row>
      <xdr:rowOff>105835</xdr:rowOff>
    </xdr:from>
    <xdr:to>
      <xdr:col>12</xdr:col>
      <xdr:colOff>632154</xdr:colOff>
      <xdr:row>59</xdr:row>
      <xdr:rowOff>114835</xdr:rowOff>
    </xdr:to>
    <xdr:pic>
      <xdr:nvPicPr>
        <xdr:cNvPr id="38" name="Picture 37" descr="Agulo-navy-front.png"/>
        <xdr:cNvPicPr>
          <a:picLocks noChangeAspect="1"/>
        </xdr:cNvPicPr>
      </xdr:nvPicPr>
      <xdr:blipFill>
        <a:blip xmlns:r="http://schemas.openxmlformats.org/officeDocument/2006/relationships" r:embed="rId3" cstate="email"/>
        <a:stretch>
          <a:fillRect/>
        </a:stretch>
      </xdr:blipFill>
      <xdr:spPr>
        <a:xfrm>
          <a:off x="10128248" y="10350502"/>
          <a:ext cx="822656" cy="1152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11</xdr:col>
      <xdr:colOff>444498</xdr:colOff>
      <xdr:row>73</xdr:row>
      <xdr:rowOff>21164</xdr:rowOff>
    </xdr:from>
    <xdr:to>
      <xdr:col>12</xdr:col>
      <xdr:colOff>654950</xdr:colOff>
      <xdr:row>79</xdr:row>
      <xdr:rowOff>30164</xdr:rowOff>
    </xdr:to>
    <xdr:pic>
      <xdr:nvPicPr>
        <xdr:cNvPr id="39" name="Picture 38" descr="Malaga-White-Front.png"/>
        <xdr:cNvPicPr>
          <a:picLocks noChangeAspect="1"/>
        </xdr:cNvPicPr>
      </xdr:nvPicPr>
      <xdr:blipFill>
        <a:blip xmlns:r="http://schemas.openxmlformats.org/officeDocument/2006/relationships" r:embed="rId8" cstate="email"/>
        <a:stretch>
          <a:fillRect/>
        </a:stretch>
      </xdr:blipFill>
      <xdr:spPr>
        <a:xfrm>
          <a:off x="10149415" y="14075831"/>
          <a:ext cx="824285" cy="11520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63500</xdr:colOff>
      <xdr:row>20</xdr:row>
      <xdr:rowOff>63500</xdr:rowOff>
    </xdr:from>
    <xdr:to>
      <xdr:col>10</xdr:col>
      <xdr:colOff>374740</xdr:colOff>
      <xdr:row>27</xdr:row>
      <xdr:rowOff>170000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01" t="6944" r="33186" b="17141"/>
        <a:stretch/>
      </xdr:blipFill>
      <xdr:spPr>
        <a:xfrm>
          <a:off x="8540750" y="3852333"/>
          <a:ext cx="925073" cy="1440000"/>
        </a:xfrm>
        <a:prstGeom prst="rect">
          <a:avLst/>
        </a:prstGeom>
      </xdr:spPr>
    </xdr:pic>
    <xdr:clientData/>
  </xdr:twoCellAnchor>
  <xdr:twoCellAnchor editAs="oneCell">
    <xdr:from>
      <xdr:col>7</xdr:col>
      <xdr:colOff>381000</xdr:colOff>
      <xdr:row>10</xdr:row>
      <xdr:rowOff>63500</xdr:rowOff>
    </xdr:from>
    <xdr:to>
      <xdr:col>9</xdr:col>
      <xdr:colOff>83333</xdr:colOff>
      <xdr:row>17</xdr:row>
      <xdr:rowOff>170000</xdr:rowOff>
    </xdr:to>
    <xdr:pic>
      <xdr:nvPicPr>
        <xdr:cNvPr id="3" name="Picture 2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89" t="6917" r="32993" b="17325"/>
        <a:stretch/>
      </xdr:blipFill>
      <xdr:spPr>
        <a:xfrm>
          <a:off x="7630583" y="1947333"/>
          <a:ext cx="930000" cy="1440000"/>
        </a:xfrm>
        <a:prstGeom prst="rect">
          <a:avLst/>
        </a:prstGeom>
      </xdr:spPr>
    </xdr:pic>
    <xdr:clientData/>
  </xdr:twoCellAnchor>
  <xdr:twoCellAnchor editAs="oneCell">
    <xdr:from>
      <xdr:col>6</xdr:col>
      <xdr:colOff>35416</xdr:colOff>
      <xdr:row>10</xdr:row>
      <xdr:rowOff>52916</xdr:rowOff>
    </xdr:from>
    <xdr:to>
      <xdr:col>7</xdr:col>
      <xdr:colOff>346689</xdr:colOff>
      <xdr:row>17</xdr:row>
      <xdr:rowOff>159416</xdr:rowOff>
    </xdr:to>
    <xdr:pic>
      <xdr:nvPicPr>
        <xdr:cNvPr id="4" name="Picture 3"/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01" t="6732" r="33118" b="17194"/>
        <a:stretch/>
      </xdr:blipFill>
      <xdr:spPr>
        <a:xfrm>
          <a:off x="6671166" y="1936749"/>
          <a:ext cx="925106" cy="1440000"/>
        </a:xfrm>
        <a:prstGeom prst="rect">
          <a:avLst/>
        </a:prstGeom>
      </xdr:spPr>
    </xdr:pic>
    <xdr:clientData/>
  </xdr:twoCellAnchor>
  <xdr:twoCellAnchor editAs="oneCell">
    <xdr:from>
      <xdr:col>7</xdr:col>
      <xdr:colOff>356168</xdr:colOff>
      <xdr:row>20</xdr:row>
      <xdr:rowOff>74084</xdr:rowOff>
    </xdr:from>
    <xdr:to>
      <xdr:col>9</xdr:col>
      <xdr:colOff>58501</xdr:colOff>
      <xdr:row>27</xdr:row>
      <xdr:rowOff>180584</xdr:rowOff>
    </xdr:to>
    <xdr:pic>
      <xdr:nvPicPr>
        <xdr:cNvPr id="6" name="Picture 5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89" t="6917" r="32993" b="17325"/>
        <a:stretch/>
      </xdr:blipFill>
      <xdr:spPr>
        <a:xfrm>
          <a:off x="7605751" y="3862917"/>
          <a:ext cx="930000" cy="1440000"/>
        </a:xfrm>
        <a:prstGeom prst="rect">
          <a:avLst/>
        </a:prstGeom>
      </xdr:spPr>
    </xdr:pic>
    <xdr:clientData/>
  </xdr:twoCellAnchor>
  <xdr:twoCellAnchor editAs="oneCell">
    <xdr:from>
      <xdr:col>6</xdr:col>
      <xdr:colOff>10584</xdr:colOff>
      <xdr:row>20</xdr:row>
      <xdr:rowOff>63500</xdr:rowOff>
    </xdr:from>
    <xdr:to>
      <xdr:col>7</xdr:col>
      <xdr:colOff>321857</xdr:colOff>
      <xdr:row>27</xdr:row>
      <xdr:rowOff>170000</xdr:rowOff>
    </xdr:to>
    <xdr:pic>
      <xdr:nvPicPr>
        <xdr:cNvPr id="7" name="Picture 6"/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01" t="6732" r="33118" b="17194"/>
        <a:stretch/>
      </xdr:blipFill>
      <xdr:spPr>
        <a:xfrm>
          <a:off x="6646334" y="3852333"/>
          <a:ext cx="925106" cy="1440000"/>
        </a:xfrm>
        <a:prstGeom prst="rect">
          <a:avLst/>
        </a:prstGeom>
      </xdr:spPr>
    </xdr:pic>
    <xdr:clientData/>
  </xdr:twoCellAnchor>
  <xdr:twoCellAnchor editAs="oneCell">
    <xdr:from>
      <xdr:col>7</xdr:col>
      <xdr:colOff>342901</xdr:colOff>
      <xdr:row>30</xdr:row>
      <xdr:rowOff>78315</xdr:rowOff>
    </xdr:from>
    <xdr:to>
      <xdr:col>9</xdr:col>
      <xdr:colOff>46113</xdr:colOff>
      <xdr:row>37</xdr:row>
      <xdr:rowOff>184815</xdr:rowOff>
    </xdr:to>
    <xdr:pic>
      <xdr:nvPicPr>
        <xdr:cNvPr id="8" name="Picture 7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51" t="7178" r="33136" b="17380"/>
        <a:stretch/>
      </xdr:blipFill>
      <xdr:spPr>
        <a:xfrm>
          <a:off x="7592484" y="5772148"/>
          <a:ext cx="930879" cy="1440000"/>
        </a:xfrm>
        <a:prstGeom prst="rect">
          <a:avLst/>
        </a:prstGeom>
      </xdr:spPr>
    </xdr:pic>
    <xdr:clientData/>
  </xdr:twoCellAnchor>
  <xdr:twoCellAnchor editAs="oneCell">
    <xdr:from>
      <xdr:col>9</xdr:col>
      <xdr:colOff>84666</xdr:colOff>
      <xdr:row>30</xdr:row>
      <xdr:rowOff>63500</xdr:rowOff>
    </xdr:from>
    <xdr:to>
      <xdr:col>10</xdr:col>
      <xdr:colOff>395906</xdr:colOff>
      <xdr:row>37</xdr:row>
      <xdr:rowOff>170000</xdr:rowOff>
    </xdr:to>
    <xdr:pic>
      <xdr:nvPicPr>
        <xdr:cNvPr id="9" name="Picture 8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01" t="6944" r="33186" b="17141"/>
        <a:stretch/>
      </xdr:blipFill>
      <xdr:spPr>
        <a:xfrm>
          <a:off x="8561916" y="5757333"/>
          <a:ext cx="925073" cy="144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412752</xdr:colOff>
      <xdr:row>30</xdr:row>
      <xdr:rowOff>84667</xdr:rowOff>
    </xdr:from>
    <xdr:to>
      <xdr:col>12</xdr:col>
      <xdr:colOff>115085</xdr:colOff>
      <xdr:row>38</xdr:row>
      <xdr:rowOff>667</xdr:rowOff>
    </xdr:to>
    <xdr:pic>
      <xdr:nvPicPr>
        <xdr:cNvPr id="10" name="Picture 9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89" t="6917" r="32993" b="17325"/>
        <a:stretch/>
      </xdr:blipFill>
      <xdr:spPr>
        <a:xfrm>
          <a:off x="9503835" y="5778500"/>
          <a:ext cx="930000" cy="1440000"/>
        </a:xfrm>
        <a:prstGeom prst="rect">
          <a:avLst/>
        </a:prstGeom>
      </xdr:spPr>
    </xdr:pic>
    <xdr:clientData/>
  </xdr:twoCellAnchor>
  <xdr:twoCellAnchor editAs="oneCell">
    <xdr:from>
      <xdr:col>7</xdr:col>
      <xdr:colOff>338668</xdr:colOff>
      <xdr:row>40</xdr:row>
      <xdr:rowOff>84666</xdr:rowOff>
    </xdr:from>
    <xdr:to>
      <xdr:col>9</xdr:col>
      <xdr:colOff>41880</xdr:colOff>
      <xdr:row>48</xdr:row>
      <xdr:rowOff>666</xdr:rowOff>
    </xdr:to>
    <xdr:pic>
      <xdr:nvPicPr>
        <xdr:cNvPr id="11" name="Picture 10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51" t="7178" r="33136" b="17380"/>
        <a:stretch/>
      </xdr:blipFill>
      <xdr:spPr>
        <a:xfrm>
          <a:off x="7588251" y="7683499"/>
          <a:ext cx="930879" cy="1440000"/>
        </a:xfrm>
        <a:prstGeom prst="rect">
          <a:avLst/>
        </a:prstGeom>
      </xdr:spPr>
    </xdr:pic>
    <xdr:clientData/>
  </xdr:twoCellAnchor>
  <xdr:twoCellAnchor editAs="oneCell">
    <xdr:from>
      <xdr:col>6</xdr:col>
      <xdr:colOff>38666</xdr:colOff>
      <xdr:row>50</xdr:row>
      <xdr:rowOff>42336</xdr:rowOff>
    </xdr:from>
    <xdr:to>
      <xdr:col>7</xdr:col>
      <xdr:colOff>354833</xdr:colOff>
      <xdr:row>57</xdr:row>
      <xdr:rowOff>148836</xdr:rowOff>
    </xdr:to>
    <xdr:pic>
      <xdr:nvPicPr>
        <xdr:cNvPr id="12" name="Picture 11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89" t="6917" r="32993" b="17325"/>
        <a:stretch/>
      </xdr:blipFill>
      <xdr:spPr>
        <a:xfrm>
          <a:off x="6674416" y="9546169"/>
          <a:ext cx="930000" cy="1440000"/>
        </a:xfrm>
        <a:prstGeom prst="rect">
          <a:avLst/>
        </a:prstGeom>
      </xdr:spPr>
    </xdr:pic>
    <xdr:clientData/>
  </xdr:twoCellAnchor>
  <xdr:twoCellAnchor editAs="oneCell">
    <xdr:from>
      <xdr:col>7</xdr:col>
      <xdr:colOff>402167</xdr:colOff>
      <xdr:row>50</xdr:row>
      <xdr:rowOff>74084</xdr:rowOff>
    </xdr:from>
    <xdr:to>
      <xdr:col>9</xdr:col>
      <xdr:colOff>99606</xdr:colOff>
      <xdr:row>57</xdr:row>
      <xdr:rowOff>180584</xdr:rowOff>
    </xdr:to>
    <xdr:pic>
      <xdr:nvPicPr>
        <xdr:cNvPr id="13" name="Picture 12"/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01" t="6732" r="33118" b="17194"/>
        <a:stretch/>
      </xdr:blipFill>
      <xdr:spPr>
        <a:xfrm>
          <a:off x="7651750" y="9577917"/>
          <a:ext cx="925106" cy="144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70417</xdr:colOff>
      <xdr:row>81</xdr:row>
      <xdr:rowOff>2</xdr:rowOff>
    </xdr:from>
    <xdr:to>
      <xdr:col>11</xdr:col>
      <xdr:colOff>387462</xdr:colOff>
      <xdr:row>88</xdr:row>
      <xdr:rowOff>106502</xdr:rowOff>
    </xdr:to>
    <xdr:pic>
      <xdr:nvPicPr>
        <xdr:cNvPr id="14" name="Picture 13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51" t="7178" r="33136" b="17380"/>
        <a:stretch/>
      </xdr:blipFill>
      <xdr:spPr>
        <a:xfrm>
          <a:off x="9161500" y="15409335"/>
          <a:ext cx="930879" cy="1440000"/>
        </a:xfrm>
        <a:prstGeom prst="rect">
          <a:avLst/>
        </a:prstGeom>
      </xdr:spPr>
    </xdr:pic>
    <xdr:clientData/>
  </xdr:twoCellAnchor>
  <xdr:twoCellAnchor editAs="oneCell">
    <xdr:from>
      <xdr:col>9</xdr:col>
      <xdr:colOff>381000</xdr:colOff>
      <xdr:row>60</xdr:row>
      <xdr:rowOff>52917</xdr:rowOff>
    </xdr:from>
    <xdr:to>
      <xdr:col>11</xdr:col>
      <xdr:colOff>83333</xdr:colOff>
      <xdr:row>67</xdr:row>
      <xdr:rowOff>159417</xdr:rowOff>
    </xdr:to>
    <xdr:pic>
      <xdr:nvPicPr>
        <xdr:cNvPr id="15" name="Picture 14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89" t="6917" r="32993" b="17325"/>
        <a:stretch/>
      </xdr:blipFill>
      <xdr:spPr>
        <a:xfrm>
          <a:off x="8858250" y="11461750"/>
          <a:ext cx="930000" cy="144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74085</xdr:colOff>
      <xdr:row>60</xdr:row>
      <xdr:rowOff>31749</xdr:rowOff>
    </xdr:from>
    <xdr:to>
      <xdr:col>12</xdr:col>
      <xdr:colOff>391131</xdr:colOff>
      <xdr:row>67</xdr:row>
      <xdr:rowOff>138249</xdr:rowOff>
    </xdr:to>
    <xdr:pic>
      <xdr:nvPicPr>
        <xdr:cNvPr id="16" name="Picture 15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51" t="7178" r="33136" b="17380"/>
        <a:stretch/>
      </xdr:blipFill>
      <xdr:spPr>
        <a:xfrm>
          <a:off x="9779002" y="11440582"/>
          <a:ext cx="930879" cy="144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571499</xdr:colOff>
      <xdr:row>90</xdr:row>
      <xdr:rowOff>126999</xdr:rowOff>
    </xdr:from>
    <xdr:to>
      <xdr:col>12</xdr:col>
      <xdr:colOff>1026583</xdr:colOff>
      <xdr:row>98</xdr:row>
      <xdr:rowOff>812</xdr:rowOff>
    </xdr:to>
    <xdr:pic>
      <xdr:nvPicPr>
        <xdr:cNvPr id="21" name="Picture 20" descr="FX AT Gordon Grey.jpg"/>
        <xdr:cNvPicPr>
          <a:picLocks noChangeAspect="1"/>
        </xdr:cNvPicPr>
      </xdr:nvPicPr>
      <xdr:blipFill>
        <a:blip xmlns:r="http://schemas.openxmlformats.org/officeDocument/2006/relationships" r:embed="rId5" cstate="email"/>
        <a:stretch>
          <a:fillRect/>
        </a:stretch>
      </xdr:blipFill>
      <xdr:spPr>
        <a:xfrm>
          <a:off x="10276416" y="17250832"/>
          <a:ext cx="1068917" cy="139781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10</xdr:col>
      <xdr:colOff>560916</xdr:colOff>
      <xdr:row>50</xdr:row>
      <xdr:rowOff>84667</xdr:rowOff>
    </xdr:from>
    <xdr:to>
      <xdr:col>12</xdr:col>
      <xdr:colOff>476248</xdr:colOff>
      <xdr:row>58</xdr:row>
      <xdr:rowOff>55356</xdr:rowOff>
    </xdr:to>
    <xdr:pic>
      <xdr:nvPicPr>
        <xdr:cNvPr id="22" name="Picture 21" descr="FX AT Gordon Grey.jpg"/>
        <xdr:cNvPicPr>
          <a:picLocks noChangeAspect="1"/>
        </xdr:cNvPicPr>
      </xdr:nvPicPr>
      <xdr:blipFill>
        <a:blip xmlns:r="http://schemas.openxmlformats.org/officeDocument/2006/relationships" r:embed="rId5" cstate="email"/>
        <a:stretch>
          <a:fillRect/>
        </a:stretch>
      </xdr:blipFill>
      <xdr:spPr>
        <a:xfrm>
          <a:off x="9651999" y="9588500"/>
          <a:ext cx="1142999" cy="149468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10</xdr:col>
      <xdr:colOff>95250</xdr:colOff>
      <xdr:row>71</xdr:row>
      <xdr:rowOff>21167</xdr:rowOff>
    </xdr:from>
    <xdr:to>
      <xdr:col>11</xdr:col>
      <xdr:colOff>571499</xdr:colOff>
      <xdr:row>78</xdr:row>
      <xdr:rowOff>95250</xdr:rowOff>
    </xdr:to>
    <xdr:pic>
      <xdr:nvPicPr>
        <xdr:cNvPr id="23" name="Picture 22" descr="FX AT Gordon Grey.jpg"/>
        <xdr:cNvPicPr>
          <a:picLocks noChangeAspect="1"/>
        </xdr:cNvPicPr>
      </xdr:nvPicPr>
      <xdr:blipFill rotWithShape="1">
        <a:blip xmlns:r="http://schemas.openxmlformats.org/officeDocument/2006/relationships" r:embed="rId5" cstate="email"/>
        <a:srcRect l="5983" t="5882" r="5983" b="7190"/>
        <a:stretch/>
      </xdr:blipFill>
      <xdr:spPr>
        <a:xfrm>
          <a:off x="9186333" y="13525500"/>
          <a:ext cx="1090083" cy="140758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34777</xdr:colOff>
      <xdr:row>40</xdr:row>
      <xdr:rowOff>48384</xdr:rowOff>
    </xdr:from>
    <xdr:to>
      <xdr:col>7</xdr:col>
      <xdr:colOff>336092</xdr:colOff>
      <xdr:row>47</xdr:row>
      <xdr:rowOff>137584</xdr:rowOff>
    </xdr:to>
    <xdr:pic>
      <xdr:nvPicPr>
        <xdr:cNvPr id="24" name="Picture 7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"/>
        <a:srcRect r="41881"/>
        <a:stretch/>
      </xdr:blipFill>
      <xdr:spPr bwMode="auto">
        <a:xfrm>
          <a:off x="6670527" y="7647217"/>
          <a:ext cx="915148" cy="1422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21168</xdr:colOff>
      <xdr:row>30</xdr:row>
      <xdr:rowOff>63500</xdr:rowOff>
    </xdr:from>
    <xdr:to>
      <xdr:col>7</xdr:col>
      <xdr:colOff>347827</xdr:colOff>
      <xdr:row>37</xdr:row>
      <xdr:rowOff>179918</xdr:rowOff>
    </xdr:to>
    <xdr:pic>
      <xdr:nvPicPr>
        <xdr:cNvPr id="25" name="Picture 4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7"/>
        <a:srcRect r="40346"/>
        <a:stretch/>
      </xdr:blipFill>
      <xdr:spPr bwMode="auto">
        <a:xfrm>
          <a:off x="6656918" y="5757333"/>
          <a:ext cx="940492" cy="144991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13093</xdr:colOff>
      <xdr:row>81</xdr:row>
      <xdr:rowOff>10582</xdr:rowOff>
    </xdr:from>
    <xdr:to>
      <xdr:col>9</xdr:col>
      <xdr:colOff>521851</xdr:colOff>
      <xdr:row>88</xdr:row>
      <xdr:rowOff>173869</xdr:rowOff>
    </xdr:to>
    <xdr:pic>
      <xdr:nvPicPr>
        <xdr:cNvPr id="26" name="Picture 25" descr="52MA7E08 - Basic Polo - Grey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876510" y="15419915"/>
          <a:ext cx="1122591" cy="1496787"/>
        </a:xfrm>
        <a:prstGeom prst="rect">
          <a:avLst/>
        </a:prstGeom>
      </xdr:spPr>
    </xdr:pic>
    <xdr:clientData/>
  </xdr:twoCellAnchor>
  <xdr:twoCellAnchor editAs="oneCell">
    <xdr:from>
      <xdr:col>9</xdr:col>
      <xdr:colOff>105833</xdr:colOff>
      <xdr:row>40</xdr:row>
      <xdr:rowOff>68775</xdr:rowOff>
    </xdr:from>
    <xdr:to>
      <xdr:col>10</xdr:col>
      <xdr:colOff>558914</xdr:colOff>
      <xdr:row>47</xdr:row>
      <xdr:rowOff>125199</xdr:rowOff>
    </xdr:to>
    <xdr:pic>
      <xdr:nvPicPr>
        <xdr:cNvPr id="27" name="Picture 26" descr="52MA7E07 - Basic Polo - Orange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8583083" y="7667608"/>
          <a:ext cx="1066914" cy="1389924"/>
        </a:xfrm>
        <a:prstGeom prst="rect">
          <a:avLst/>
        </a:prstGeom>
      </xdr:spPr>
    </xdr:pic>
    <xdr:clientData/>
  </xdr:twoCellAnchor>
  <xdr:twoCellAnchor editAs="oneCell">
    <xdr:from>
      <xdr:col>10</xdr:col>
      <xdr:colOff>372926</xdr:colOff>
      <xdr:row>20</xdr:row>
      <xdr:rowOff>95249</xdr:rowOff>
    </xdr:from>
    <xdr:to>
      <xdr:col>12</xdr:col>
      <xdr:colOff>286975</xdr:colOff>
      <xdr:row>28</xdr:row>
      <xdr:rowOff>11249</xdr:rowOff>
    </xdr:to>
    <xdr:pic>
      <xdr:nvPicPr>
        <xdr:cNvPr id="28" name="Picture 27" descr="52MA7E05 - Move Stretch Polo - Navy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9464009" y="3884082"/>
          <a:ext cx="1141716" cy="1440000"/>
        </a:xfrm>
        <a:prstGeom prst="rect">
          <a:avLst/>
        </a:prstGeom>
      </xdr:spPr>
    </xdr:pic>
    <xdr:clientData/>
  </xdr:twoCellAnchor>
  <xdr:twoCellAnchor editAs="oneCell">
    <xdr:from>
      <xdr:col>6</xdr:col>
      <xdr:colOff>158750</xdr:colOff>
      <xdr:row>90</xdr:row>
      <xdr:rowOff>137583</xdr:rowOff>
    </xdr:from>
    <xdr:to>
      <xdr:col>8</xdr:col>
      <xdr:colOff>72798</xdr:colOff>
      <xdr:row>98</xdr:row>
      <xdr:rowOff>53583</xdr:rowOff>
    </xdr:to>
    <xdr:pic>
      <xdr:nvPicPr>
        <xdr:cNvPr id="29" name="Picture 28" descr="52MA7E06 - Move Stretch Polo - Lime Green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6794500" y="17261416"/>
          <a:ext cx="1141715" cy="144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59659</xdr:colOff>
      <xdr:row>90</xdr:row>
      <xdr:rowOff>131233</xdr:rowOff>
    </xdr:from>
    <xdr:to>
      <xdr:col>11</xdr:col>
      <xdr:colOff>568416</xdr:colOff>
      <xdr:row>98</xdr:row>
      <xdr:rowOff>104020</xdr:rowOff>
    </xdr:to>
    <xdr:pic>
      <xdr:nvPicPr>
        <xdr:cNvPr id="30" name="Picture 29" descr="52MA7E08 - Basic Polo - Grey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9150742" y="17255066"/>
          <a:ext cx="1122591" cy="1496787"/>
        </a:xfrm>
        <a:prstGeom prst="rect">
          <a:avLst/>
        </a:prstGeom>
      </xdr:spPr>
    </xdr:pic>
    <xdr:clientData/>
  </xdr:twoCellAnchor>
  <xdr:twoCellAnchor editAs="oneCell">
    <xdr:from>
      <xdr:col>10</xdr:col>
      <xdr:colOff>560916</xdr:colOff>
      <xdr:row>40</xdr:row>
      <xdr:rowOff>74084</xdr:rowOff>
    </xdr:from>
    <xdr:to>
      <xdr:col>12</xdr:col>
      <xdr:colOff>455840</xdr:colOff>
      <xdr:row>48</xdr:row>
      <xdr:rowOff>46871</xdr:rowOff>
    </xdr:to>
    <xdr:pic>
      <xdr:nvPicPr>
        <xdr:cNvPr id="31" name="Picture 30" descr="52MA7E08 - Basic Polo - Grey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9651999" y="7672917"/>
          <a:ext cx="1122591" cy="1496787"/>
        </a:xfrm>
        <a:prstGeom prst="rect">
          <a:avLst/>
        </a:prstGeom>
      </xdr:spPr>
    </xdr:pic>
    <xdr:clientData/>
  </xdr:twoCellAnchor>
  <xdr:twoCellAnchor editAs="oneCell">
    <xdr:from>
      <xdr:col>6</xdr:col>
      <xdr:colOff>116416</xdr:colOff>
      <xdr:row>81</xdr:row>
      <xdr:rowOff>15859</xdr:rowOff>
    </xdr:from>
    <xdr:to>
      <xdr:col>7</xdr:col>
      <xdr:colOff>569497</xdr:colOff>
      <xdr:row>88</xdr:row>
      <xdr:rowOff>72283</xdr:rowOff>
    </xdr:to>
    <xdr:pic>
      <xdr:nvPicPr>
        <xdr:cNvPr id="32" name="Picture 31" descr="52MA7E07 - Basic Polo - Orange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6752166" y="15425192"/>
          <a:ext cx="1066914" cy="1389924"/>
        </a:xfrm>
        <a:prstGeom prst="rect">
          <a:avLst/>
        </a:prstGeom>
      </xdr:spPr>
    </xdr:pic>
    <xdr:clientData/>
  </xdr:twoCellAnchor>
  <xdr:twoCellAnchor editAs="oneCell">
    <xdr:from>
      <xdr:col>9</xdr:col>
      <xdr:colOff>105834</xdr:colOff>
      <xdr:row>50</xdr:row>
      <xdr:rowOff>158750</xdr:rowOff>
    </xdr:from>
    <xdr:to>
      <xdr:col>11</xdr:col>
      <xdr:colOff>19882</xdr:colOff>
      <xdr:row>58</xdr:row>
      <xdr:rowOff>74750</xdr:rowOff>
    </xdr:to>
    <xdr:pic>
      <xdr:nvPicPr>
        <xdr:cNvPr id="33" name="Picture 32" descr="52MA7E06 - Move Stretch Polo - Lime Green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8583084" y="9662583"/>
          <a:ext cx="1141715" cy="1440000"/>
        </a:xfrm>
        <a:prstGeom prst="rect">
          <a:avLst/>
        </a:prstGeom>
      </xdr:spPr>
    </xdr:pic>
    <xdr:clientData/>
  </xdr:twoCellAnchor>
  <xdr:twoCellAnchor editAs="oneCell">
    <xdr:from>
      <xdr:col>6</xdr:col>
      <xdr:colOff>31750</xdr:colOff>
      <xdr:row>60</xdr:row>
      <xdr:rowOff>74084</xdr:rowOff>
    </xdr:from>
    <xdr:to>
      <xdr:col>7</xdr:col>
      <xdr:colOff>559633</xdr:colOff>
      <xdr:row>67</xdr:row>
      <xdr:rowOff>180584</xdr:rowOff>
    </xdr:to>
    <xdr:pic>
      <xdr:nvPicPr>
        <xdr:cNvPr id="34" name="Picture 33" descr="52MA7E05 - Move Stretch Polo - Navy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6667500" y="11482917"/>
          <a:ext cx="1141716" cy="1440000"/>
        </a:xfrm>
        <a:prstGeom prst="rect">
          <a:avLst/>
        </a:prstGeom>
      </xdr:spPr>
    </xdr:pic>
    <xdr:clientData/>
  </xdr:twoCellAnchor>
  <xdr:twoCellAnchor editAs="oneCell">
    <xdr:from>
      <xdr:col>7</xdr:col>
      <xdr:colOff>497417</xdr:colOff>
      <xdr:row>60</xdr:row>
      <xdr:rowOff>74084</xdr:rowOff>
    </xdr:from>
    <xdr:to>
      <xdr:col>9</xdr:col>
      <xdr:colOff>392341</xdr:colOff>
      <xdr:row>68</xdr:row>
      <xdr:rowOff>46871</xdr:rowOff>
    </xdr:to>
    <xdr:pic>
      <xdr:nvPicPr>
        <xdr:cNvPr id="35" name="Picture 34" descr="52MA7E08 - Basic Polo - Grey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747000" y="11482917"/>
          <a:ext cx="1122591" cy="1496787"/>
        </a:xfrm>
        <a:prstGeom prst="rect">
          <a:avLst/>
        </a:prstGeom>
      </xdr:spPr>
    </xdr:pic>
    <xdr:clientData/>
  </xdr:twoCellAnchor>
  <xdr:twoCellAnchor editAs="oneCell">
    <xdr:from>
      <xdr:col>8</xdr:col>
      <xdr:colOff>137584</xdr:colOff>
      <xdr:row>90</xdr:row>
      <xdr:rowOff>116416</xdr:rowOff>
    </xdr:from>
    <xdr:to>
      <xdr:col>9</xdr:col>
      <xdr:colOff>590665</xdr:colOff>
      <xdr:row>97</xdr:row>
      <xdr:rowOff>172840</xdr:rowOff>
    </xdr:to>
    <xdr:pic>
      <xdr:nvPicPr>
        <xdr:cNvPr id="36" name="Picture 35" descr="52MA7E07 - Basic Polo - Orange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8001001" y="17240249"/>
          <a:ext cx="1066914" cy="1389924"/>
        </a:xfrm>
        <a:prstGeom prst="rect">
          <a:avLst/>
        </a:prstGeom>
      </xdr:spPr>
    </xdr:pic>
    <xdr:clientData/>
  </xdr:twoCellAnchor>
  <xdr:twoCellAnchor editAs="oneCell">
    <xdr:from>
      <xdr:col>11</xdr:col>
      <xdr:colOff>560916</xdr:colOff>
      <xdr:row>71</xdr:row>
      <xdr:rowOff>21166</xdr:rowOff>
    </xdr:from>
    <xdr:to>
      <xdr:col>12</xdr:col>
      <xdr:colOff>920750</xdr:colOff>
      <xdr:row>78</xdr:row>
      <xdr:rowOff>5508</xdr:rowOff>
    </xdr:to>
    <xdr:pic>
      <xdr:nvPicPr>
        <xdr:cNvPr id="37" name="Picture 36" descr="FX Fraser - Magenta.jpg"/>
        <xdr:cNvPicPr>
          <a:picLocks noChangeAspect="1"/>
        </xdr:cNvPicPr>
      </xdr:nvPicPr>
      <xdr:blipFill>
        <a:blip xmlns:r="http://schemas.openxmlformats.org/officeDocument/2006/relationships" r:embed="rId12" cstate="email"/>
        <a:stretch>
          <a:fillRect/>
        </a:stretch>
      </xdr:blipFill>
      <xdr:spPr>
        <a:xfrm>
          <a:off x="10265833" y="13525499"/>
          <a:ext cx="973667" cy="131784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10</xdr:col>
      <xdr:colOff>465667</xdr:colOff>
      <xdr:row>10</xdr:row>
      <xdr:rowOff>63500</xdr:rowOff>
    </xdr:from>
    <xdr:to>
      <xdr:col>12</xdr:col>
      <xdr:colOff>213029</xdr:colOff>
      <xdr:row>17</xdr:row>
      <xdr:rowOff>170000</xdr:rowOff>
    </xdr:to>
    <xdr:pic>
      <xdr:nvPicPr>
        <xdr:cNvPr id="38" name="Picture 9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3"/>
        <a:srcRect r="40395"/>
        <a:stretch/>
      </xdr:blipFill>
      <xdr:spPr bwMode="auto">
        <a:xfrm>
          <a:off x="9556750" y="1947333"/>
          <a:ext cx="975029" cy="144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158748</xdr:colOff>
      <xdr:row>70</xdr:row>
      <xdr:rowOff>127000</xdr:rowOff>
    </xdr:from>
    <xdr:to>
      <xdr:col>7</xdr:col>
      <xdr:colOff>611829</xdr:colOff>
      <xdr:row>77</xdr:row>
      <xdr:rowOff>183424</xdr:rowOff>
    </xdr:to>
    <xdr:pic>
      <xdr:nvPicPr>
        <xdr:cNvPr id="39" name="Picture 38" descr="52MA7E07 - Basic Polo - Orange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6794498" y="13440833"/>
          <a:ext cx="1066914" cy="1389924"/>
        </a:xfrm>
        <a:prstGeom prst="rect">
          <a:avLst/>
        </a:prstGeom>
      </xdr:spPr>
    </xdr:pic>
    <xdr:clientData/>
  </xdr:twoCellAnchor>
  <xdr:twoCellAnchor editAs="oneCell">
    <xdr:from>
      <xdr:col>8</xdr:col>
      <xdr:colOff>49074</xdr:colOff>
      <xdr:row>70</xdr:row>
      <xdr:rowOff>131233</xdr:rowOff>
    </xdr:from>
    <xdr:to>
      <xdr:col>9</xdr:col>
      <xdr:colOff>557832</xdr:colOff>
      <xdr:row>78</xdr:row>
      <xdr:rowOff>104020</xdr:rowOff>
    </xdr:to>
    <xdr:pic>
      <xdr:nvPicPr>
        <xdr:cNvPr id="40" name="Picture 39" descr="52MA7E08 - Basic Polo - Grey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912491" y="13445066"/>
          <a:ext cx="1122591" cy="1496787"/>
        </a:xfrm>
        <a:prstGeom prst="rect">
          <a:avLst/>
        </a:prstGeom>
      </xdr:spPr>
    </xdr:pic>
    <xdr:clientData/>
  </xdr:twoCellAnchor>
  <xdr:twoCellAnchor editAs="oneCell">
    <xdr:from>
      <xdr:col>9</xdr:col>
      <xdr:colOff>84667</xdr:colOff>
      <xdr:row>10</xdr:row>
      <xdr:rowOff>52918</xdr:rowOff>
    </xdr:from>
    <xdr:to>
      <xdr:col>10</xdr:col>
      <xdr:colOff>401713</xdr:colOff>
      <xdr:row>17</xdr:row>
      <xdr:rowOff>159418</xdr:rowOff>
    </xdr:to>
    <xdr:pic>
      <xdr:nvPicPr>
        <xdr:cNvPr id="41" name="Picture 40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51" t="7178" r="33136" b="17380"/>
        <a:stretch/>
      </xdr:blipFill>
      <xdr:spPr>
        <a:xfrm>
          <a:off x="8561917" y="1936751"/>
          <a:ext cx="930879" cy="144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476249</xdr:colOff>
      <xdr:row>80</xdr:row>
      <xdr:rowOff>169334</xdr:rowOff>
    </xdr:from>
    <xdr:to>
      <xdr:col>12</xdr:col>
      <xdr:colOff>972302</xdr:colOff>
      <xdr:row>89</xdr:row>
      <xdr:rowOff>10584</xdr:rowOff>
    </xdr:to>
    <xdr:pic>
      <xdr:nvPicPr>
        <xdr:cNvPr id="42" name="Picture 41" descr="Malaga-White-Front.png"/>
        <xdr:cNvPicPr>
          <a:picLocks noChangeAspect="1"/>
        </xdr:cNvPicPr>
      </xdr:nvPicPr>
      <xdr:blipFill>
        <a:blip xmlns:r="http://schemas.openxmlformats.org/officeDocument/2006/relationships" r:embed="rId14" cstate="email"/>
        <a:stretch>
          <a:fillRect/>
        </a:stretch>
      </xdr:blipFill>
      <xdr:spPr>
        <a:xfrm>
          <a:off x="10181166" y="15388167"/>
          <a:ext cx="1109886" cy="15557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52917</xdr:colOff>
      <xdr:row>51</xdr:row>
      <xdr:rowOff>10584</xdr:rowOff>
    </xdr:from>
    <xdr:to>
      <xdr:col>11</xdr:col>
      <xdr:colOff>429682</xdr:colOff>
      <xdr:row>58</xdr:row>
      <xdr:rowOff>159271</xdr:rowOff>
    </xdr:to>
    <xdr:pic>
      <xdr:nvPicPr>
        <xdr:cNvPr id="38" name="Picture 37" descr="Trujillo-Lime-Front.png"/>
        <xdr:cNvPicPr>
          <a:picLocks noChangeAspect="1"/>
        </xdr:cNvPicPr>
      </xdr:nvPicPr>
      <xdr:blipFill>
        <a:blip xmlns:r="http://schemas.openxmlformats.org/officeDocument/2006/relationships" r:embed="rId1" cstate="email"/>
        <a:stretch>
          <a:fillRect/>
        </a:stretch>
      </xdr:blipFill>
      <xdr:spPr>
        <a:xfrm>
          <a:off x="9144000" y="9704917"/>
          <a:ext cx="990599" cy="148218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430252</xdr:colOff>
      <xdr:row>11</xdr:row>
      <xdr:rowOff>21168</xdr:rowOff>
    </xdr:from>
    <xdr:to>
      <xdr:col>9</xdr:col>
      <xdr:colOff>127658</xdr:colOff>
      <xdr:row>18</xdr:row>
      <xdr:rowOff>127668</xdr:rowOff>
    </xdr:to>
    <xdr:pic>
      <xdr:nvPicPr>
        <xdr:cNvPr id="39" name="Picture 38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01" t="6944" r="33186" b="17141"/>
        <a:stretch/>
      </xdr:blipFill>
      <xdr:spPr>
        <a:xfrm>
          <a:off x="7679835" y="2095501"/>
          <a:ext cx="925073" cy="1440000"/>
        </a:xfrm>
        <a:prstGeom prst="rect">
          <a:avLst/>
        </a:prstGeom>
      </xdr:spPr>
    </xdr:pic>
    <xdr:clientData/>
  </xdr:twoCellAnchor>
  <xdr:twoCellAnchor editAs="oneCell">
    <xdr:from>
      <xdr:col>6</xdr:col>
      <xdr:colOff>102167</xdr:colOff>
      <xdr:row>31</xdr:row>
      <xdr:rowOff>0</xdr:rowOff>
    </xdr:from>
    <xdr:to>
      <xdr:col>7</xdr:col>
      <xdr:colOff>418334</xdr:colOff>
      <xdr:row>38</xdr:row>
      <xdr:rowOff>106500</xdr:rowOff>
    </xdr:to>
    <xdr:pic>
      <xdr:nvPicPr>
        <xdr:cNvPr id="40" name="Picture 39"/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89" t="6917" r="32993" b="17325"/>
        <a:stretch/>
      </xdr:blipFill>
      <xdr:spPr>
        <a:xfrm>
          <a:off x="6737917" y="5884333"/>
          <a:ext cx="930000" cy="1440000"/>
        </a:xfrm>
        <a:prstGeom prst="rect">
          <a:avLst/>
        </a:prstGeom>
      </xdr:spPr>
    </xdr:pic>
    <xdr:clientData/>
  </xdr:twoCellAnchor>
  <xdr:twoCellAnchor editAs="oneCell">
    <xdr:from>
      <xdr:col>6</xdr:col>
      <xdr:colOff>63500</xdr:colOff>
      <xdr:row>10</xdr:row>
      <xdr:rowOff>169333</xdr:rowOff>
    </xdr:from>
    <xdr:to>
      <xdr:col>7</xdr:col>
      <xdr:colOff>374773</xdr:colOff>
      <xdr:row>18</xdr:row>
      <xdr:rowOff>85333</xdr:rowOff>
    </xdr:to>
    <xdr:pic>
      <xdr:nvPicPr>
        <xdr:cNvPr id="41" name="Picture 40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01" t="6732" r="33118" b="17194"/>
        <a:stretch/>
      </xdr:blipFill>
      <xdr:spPr>
        <a:xfrm>
          <a:off x="6699250" y="2053166"/>
          <a:ext cx="925106" cy="1440000"/>
        </a:xfrm>
        <a:prstGeom prst="rect">
          <a:avLst/>
        </a:prstGeom>
      </xdr:spPr>
    </xdr:pic>
    <xdr:clientData/>
  </xdr:twoCellAnchor>
  <xdr:twoCellAnchor editAs="oneCell">
    <xdr:from>
      <xdr:col>9</xdr:col>
      <xdr:colOff>176251</xdr:colOff>
      <xdr:row>11</xdr:row>
      <xdr:rowOff>21168</xdr:rowOff>
    </xdr:from>
    <xdr:to>
      <xdr:col>10</xdr:col>
      <xdr:colOff>493297</xdr:colOff>
      <xdr:row>18</xdr:row>
      <xdr:rowOff>127668</xdr:rowOff>
    </xdr:to>
    <xdr:pic>
      <xdr:nvPicPr>
        <xdr:cNvPr id="42" name="Picture 41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51" t="7178" r="33136" b="17380"/>
        <a:stretch/>
      </xdr:blipFill>
      <xdr:spPr>
        <a:xfrm>
          <a:off x="8653501" y="2095501"/>
          <a:ext cx="930879" cy="144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497416</xdr:colOff>
      <xdr:row>10</xdr:row>
      <xdr:rowOff>148166</xdr:rowOff>
    </xdr:from>
    <xdr:to>
      <xdr:col>12</xdr:col>
      <xdr:colOff>359832</xdr:colOff>
      <xdr:row>19</xdr:row>
      <xdr:rowOff>36277</xdr:rowOff>
    </xdr:to>
    <xdr:pic>
      <xdr:nvPicPr>
        <xdr:cNvPr id="43" name="Picture 42" descr="Peniche 3D Chinese Red jetbalck.png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88499" y="2031999"/>
          <a:ext cx="1090083" cy="1602611"/>
        </a:xfrm>
        <a:prstGeom prst="rect">
          <a:avLst/>
        </a:prstGeom>
      </xdr:spPr>
    </xdr:pic>
    <xdr:clientData/>
  </xdr:twoCellAnchor>
  <xdr:twoCellAnchor editAs="oneCell">
    <xdr:from>
      <xdr:col>6</xdr:col>
      <xdr:colOff>63500</xdr:colOff>
      <xdr:row>21</xdr:row>
      <xdr:rowOff>127000</xdr:rowOff>
    </xdr:from>
    <xdr:to>
      <xdr:col>8</xdr:col>
      <xdr:colOff>7550</xdr:colOff>
      <xdr:row>27</xdr:row>
      <xdr:rowOff>100000</xdr:rowOff>
    </xdr:to>
    <xdr:pic>
      <xdr:nvPicPr>
        <xdr:cNvPr id="44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 bwMode="auto">
        <a:xfrm>
          <a:off x="6699250" y="4106333"/>
          <a:ext cx="1171717" cy="1116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105833</xdr:colOff>
      <xdr:row>21</xdr:row>
      <xdr:rowOff>190497</xdr:rowOff>
    </xdr:from>
    <xdr:to>
      <xdr:col>10</xdr:col>
      <xdr:colOff>145914</xdr:colOff>
      <xdr:row>27</xdr:row>
      <xdr:rowOff>163497</xdr:rowOff>
    </xdr:to>
    <xdr:pic>
      <xdr:nvPicPr>
        <xdr:cNvPr id="45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 bwMode="auto">
        <a:xfrm>
          <a:off x="7969250" y="4169830"/>
          <a:ext cx="1267747" cy="1116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508001</xdr:colOff>
      <xdr:row>30</xdr:row>
      <xdr:rowOff>158750</xdr:rowOff>
    </xdr:from>
    <xdr:to>
      <xdr:col>9</xdr:col>
      <xdr:colOff>205407</xdr:colOff>
      <xdr:row>38</xdr:row>
      <xdr:rowOff>74750</xdr:rowOff>
    </xdr:to>
    <xdr:pic>
      <xdr:nvPicPr>
        <xdr:cNvPr id="46" name="Picture 45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01" t="6944" r="33186" b="17141"/>
        <a:stretch/>
      </xdr:blipFill>
      <xdr:spPr>
        <a:xfrm>
          <a:off x="7757584" y="5852583"/>
          <a:ext cx="925073" cy="1440000"/>
        </a:xfrm>
        <a:prstGeom prst="rect">
          <a:avLst/>
        </a:prstGeom>
      </xdr:spPr>
    </xdr:pic>
    <xdr:clientData/>
  </xdr:twoCellAnchor>
  <xdr:twoCellAnchor editAs="oneCell">
    <xdr:from>
      <xdr:col>9</xdr:col>
      <xdr:colOff>211667</xdr:colOff>
      <xdr:row>30</xdr:row>
      <xdr:rowOff>95250</xdr:rowOff>
    </xdr:from>
    <xdr:to>
      <xdr:col>11</xdr:col>
      <xdr:colOff>74083</xdr:colOff>
      <xdr:row>38</xdr:row>
      <xdr:rowOff>173861</xdr:rowOff>
    </xdr:to>
    <xdr:pic>
      <xdr:nvPicPr>
        <xdr:cNvPr id="47" name="Picture 46" descr="Peniche 3D Chinese Red jetbalck.png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88917" y="5789083"/>
          <a:ext cx="1090083" cy="1602611"/>
        </a:xfrm>
        <a:prstGeom prst="rect">
          <a:avLst/>
        </a:prstGeom>
      </xdr:spPr>
    </xdr:pic>
    <xdr:clientData/>
  </xdr:twoCellAnchor>
  <xdr:twoCellAnchor editAs="oneCell">
    <xdr:from>
      <xdr:col>11</xdr:col>
      <xdr:colOff>105835</xdr:colOff>
      <xdr:row>31</xdr:row>
      <xdr:rowOff>42332</xdr:rowOff>
    </xdr:from>
    <xdr:to>
      <xdr:col>12</xdr:col>
      <xdr:colOff>1016001</xdr:colOff>
      <xdr:row>38</xdr:row>
      <xdr:rowOff>50411</xdr:rowOff>
    </xdr:to>
    <xdr:pic>
      <xdr:nvPicPr>
        <xdr:cNvPr id="48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 bwMode="auto">
        <a:xfrm>
          <a:off x="9810752" y="5926665"/>
          <a:ext cx="1523999" cy="134157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190500</xdr:colOff>
      <xdr:row>41</xdr:row>
      <xdr:rowOff>84667</xdr:rowOff>
    </xdr:from>
    <xdr:to>
      <xdr:col>7</xdr:col>
      <xdr:colOff>501773</xdr:colOff>
      <xdr:row>49</xdr:row>
      <xdr:rowOff>667</xdr:rowOff>
    </xdr:to>
    <xdr:pic>
      <xdr:nvPicPr>
        <xdr:cNvPr id="49" name="Picture 48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01" t="6732" r="33118" b="17194"/>
        <a:stretch/>
      </xdr:blipFill>
      <xdr:spPr>
        <a:xfrm>
          <a:off x="6826250" y="7874000"/>
          <a:ext cx="925106" cy="1440000"/>
        </a:xfrm>
        <a:prstGeom prst="rect">
          <a:avLst/>
        </a:prstGeom>
      </xdr:spPr>
    </xdr:pic>
    <xdr:clientData/>
  </xdr:twoCellAnchor>
  <xdr:twoCellAnchor editAs="oneCell">
    <xdr:from>
      <xdr:col>9</xdr:col>
      <xdr:colOff>303251</xdr:colOff>
      <xdr:row>41</xdr:row>
      <xdr:rowOff>127002</xdr:rowOff>
    </xdr:from>
    <xdr:to>
      <xdr:col>11</xdr:col>
      <xdr:colOff>6463</xdr:colOff>
      <xdr:row>49</xdr:row>
      <xdr:rowOff>43002</xdr:rowOff>
    </xdr:to>
    <xdr:pic>
      <xdr:nvPicPr>
        <xdr:cNvPr id="50" name="Picture 49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51" t="7178" r="33136" b="17380"/>
        <a:stretch/>
      </xdr:blipFill>
      <xdr:spPr>
        <a:xfrm>
          <a:off x="8780501" y="7916335"/>
          <a:ext cx="930879" cy="1440000"/>
        </a:xfrm>
        <a:prstGeom prst="rect">
          <a:avLst/>
        </a:prstGeom>
      </xdr:spPr>
    </xdr:pic>
    <xdr:clientData/>
  </xdr:twoCellAnchor>
  <xdr:twoCellAnchor editAs="oneCell">
    <xdr:from>
      <xdr:col>7</xdr:col>
      <xdr:colOff>550334</xdr:colOff>
      <xdr:row>41</xdr:row>
      <xdr:rowOff>95250</xdr:rowOff>
    </xdr:from>
    <xdr:to>
      <xdr:col>9</xdr:col>
      <xdr:colOff>252667</xdr:colOff>
      <xdr:row>49</xdr:row>
      <xdr:rowOff>11250</xdr:rowOff>
    </xdr:to>
    <xdr:pic>
      <xdr:nvPicPr>
        <xdr:cNvPr id="51" name="Picture 50"/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89" t="6917" r="32993" b="17325"/>
        <a:stretch/>
      </xdr:blipFill>
      <xdr:spPr>
        <a:xfrm>
          <a:off x="7799917" y="7884583"/>
          <a:ext cx="930000" cy="144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31750</xdr:colOff>
      <xdr:row>41</xdr:row>
      <xdr:rowOff>0</xdr:rowOff>
    </xdr:from>
    <xdr:to>
      <xdr:col>12</xdr:col>
      <xdr:colOff>508000</xdr:colOff>
      <xdr:row>49</xdr:row>
      <xdr:rowOff>78611</xdr:rowOff>
    </xdr:to>
    <xdr:pic>
      <xdr:nvPicPr>
        <xdr:cNvPr id="52" name="Picture 51" descr="Peniche 3D Chinese Red jetbalck.png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36667" y="7789333"/>
          <a:ext cx="1090083" cy="1602611"/>
        </a:xfrm>
        <a:prstGeom prst="rect">
          <a:avLst/>
        </a:prstGeom>
      </xdr:spPr>
    </xdr:pic>
    <xdr:clientData/>
  </xdr:twoCellAnchor>
  <xdr:twoCellAnchor editAs="oneCell">
    <xdr:from>
      <xdr:col>11</xdr:col>
      <xdr:colOff>476250</xdr:colOff>
      <xdr:row>51</xdr:row>
      <xdr:rowOff>74084</xdr:rowOff>
    </xdr:from>
    <xdr:to>
      <xdr:col>12</xdr:col>
      <xdr:colOff>787523</xdr:colOff>
      <xdr:row>58</xdr:row>
      <xdr:rowOff>180584</xdr:rowOff>
    </xdr:to>
    <xdr:pic>
      <xdr:nvPicPr>
        <xdr:cNvPr id="53" name="Picture 52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01" t="6732" r="33118" b="17194"/>
        <a:stretch/>
      </xdr:blipFill>
      <xdr:spPr>
        <a:xfrm>
          <a:off x="10181167" y="9768417"/>
          <a:ext cx="925106" cy="1440000"/>
        </a:xfrm>
        <a:prstGeom prst="rect">
          <a:avLst/>
        </a:prstGeom>
      </xdr:spPr>
    </xdr:pic>
    <xdr:clientData/>
  </xdr:twoCellAnchor>
  <xdr:twoCellAnchor editAs="oneCell">
    <xdr:from>
      <xdr:col>9</xdr:col>
      <xdr:colOff>529165</xdr:colOff>
      <xdr:row>61</xdr:row>
      <xdr:rowOff>63499</xdr:rowOff>
    </xdr:from>
    <xdr:to>
      <xdr:col>12</xdr:col>
      <xdr:colOff>63501</xdr:colOff>
      <xdr:row>68</xdr:row>
      <xdr:rowOff>40412</xdr:rowOff>
    </xdr:to>
    <xdr:pic>
      <xdr:nvPicPr>
        <xdr:cNvPr id="54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 bwMode="auto">
        <a:xfrm>
          <a:off x="9006415" y="11662832"/>
          <a:ext cx="1375836" cy="131041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127001</xdr:colOff>
      <xdr:row>60</xdr:row>
      <xdr:rowOff>179917</xdr:rowOff>
    </xdr:from>
    <xdr:to>
      <xdr:col>7</xdr:col>
      <xdr:colOff>550334</xdr:colOff>
      <xdr:row>68</xdr:row>
      <xdr:rowOff>114241</xdr:rowOff>
    </xdr:to>
    <xdr:pic>
      <xdr:nvPicPr>
        <xdr:cNvPr id="55" name="Picture 54" descr="Boyd 3D White front.png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51" y="11588750"/>
          <a:ext cx="1037166" cy="1458324"/>
        </a:xfrm>
        <a:prstGeom prst="rect">
          <a:avLst/>
        </a:prstGeom>
      </xdr:spPr>
    </xdr:pic>
    <xdr:clientData/>
  </xdr:twoCellAnchor>
  <xdr:twoCellAnchor editAs="oneCell">
    <xdr:from>
      <xdr:col>6</xdr:col>
      <xdr:colOff>21167</xdr:colOff>
      <xdr:row>51</xdr:row>
      <xdr:rowOff>148166</xdr:rowOff>
    </xdr:from>
    <xdr:to>
      <xdr:col>8</xdr:col>
      <xdr:colOff>264584</xdr:colOff>
      <xdr:row>58</xdr:row>
      <xdr:rowOff>151593</xdr:rowOff>
    </xdr:to>
    <xdr:pic>
      <xdr:nvPicPr>
        <xdr:cNvPr id="56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 bwMode="auto">
        <a:xfrm>
          <a:off x="6656917" y="9842499"/>
          <a:ext cx="1471084" cy="133692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201083</xdr:colOff>
      <xdr:row>51</xdr:row>
      <xdr:rowOff>84666</xdr:rowOff>
    </xdr:from>
    <xdr:to>
      <xdr:col>10</xdr:col>
      <xdr:colOff>10583</xdr:colOff>
      <xdr:row>59</xdr:row>
      <xdr:rowOff>18990</xdr:rowOff>
    </xdr:to>
    <xdr:pic>
      <xdr:nvPicPr>
        <xdr:cNvPr id="57" name="Picture 56" descr="Boyd 3D White front.png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64500" y="9778999"/>
          <a:ext cx="1037166" cy="1458324"/>
        </a:xfrm>
        <a:prstGeom prst="rect">
          <a:avLst/>
        </a:prstGeom>
      </xdr:spPr>
    </xdr:pic>
    <xdr:clientData/>
  </xdr:twoCellAnchor>
  <xdr:twoCellAnchor editAs="oneCell">
    <xdr:from>
      <xdr:col>10</xdr:col>
      <xdr:colOff>222251</xdr:colOff>
      <xdr:row>21</xdr:row>
      <xdr:rowOff>116417</xdr:rowOff>
    </xdr:from>
    <xdr:to>
      <xdr:col>12</xdr:col>
      <xdr:colOff>338477</xdr:colOff>
      <xdr:row>28</xdr:row>
      <xdr:rowOff>30850</xdr:rowOff>
    </xdr:to>
    <xdr:pic>
      <xdr:nvPicPr>
        <xdr:cNvPr id="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 bwMode="auto">
        <a:xfrm>
          <a:off x="9313334" y="4095750"/>
          <a:ext cx="1343893" cy="124793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12</xdr:col>
      <xdr:colOff>359834</xdr:colOff>
      <xdr:row>21</xdr:row>
      <xdr:rowOff>137584</xdr:rowOff>
    </xdr:from>
    <xdr:to>
      <xdr:col>12</xdr:col>
      <xdr:colOff>1354667</xdr:colOff>
      <xdr:row>28</xdr:row>
      <xdr:rowOff>98459</xdr:rowOff>
    </xdr:to>
    <xdr:pic>
      <xdr:nvPicPr>
        <xdr:cNvPr id="59" name="Picture 58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8584" y="4116917"/>
          <a:ext cx="994833" cy="1294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137583</xdr:colOff>
      <xdr:row>61</xdr:row>
      <xdr:rowOff>63499</xdr:rowOff>
    </xdr:from>
    <xdr:to>
      <xdr:col>12</xdr:col>
      <xdr:colOff>1132416</xdr:colOff>
      <xdr:row>68</xdr:row>
      <xdr:rowOff>24374</xdr:rowOff>
    </xdr:to>
    <xdr:pic>
      <xdr:nvPicPr>
        <xdr:cNvPr id="60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6333" y="11662832"/>
          <a:ext cx="994833" cy="1294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31749</xdr:colOff>
      <xdr:row>61</xdr:row>
      <xdr:rowOff>21167</xdr:rowOff>
    </xdr:from>
    <xdr:to>
      <xdr:col>9</xdr:col>
      <xdr:colOff>362386</xdr:colOff>
      <xdr:row>68</xdr:row>
      <xdr:rowOff>105833</xdr:rowOff>
    </xdr:to>
    <xdr:pic>
      <xdr:nvPicPr>
        <xdr:cNvPr id="61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>
          <a:off x="7895166" y="11620500"/>
          <a:ext cx="944470" cy="141816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63500</xdr:colOff>
      <xdr:row>10</xdr:row>
      <xdr:rowOff>179879</xdr:rowOff>
    </xdr:from>
    <xdr:to>
      <xdr:col>7</xdr:col>
      <xdr:colOff>402167</xdr:colOff>
      <xdr:row>18</xdr:row>
      <xdr:rowOff>25916</xdr:rowOff>
    </xdr:to>
    <xdr:pic>
      <xdr:nvPicPr>
        <xdr:cNvPr id="26" name="Picture 25" descr="Peniche 3D B.jpg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99250" y="2063712"/>
          <a:ext cx="952500" cy="1370037"/>
        </a:xfrm>
        <a:prstGeom prst="rect">
          <a:avLst/>
        </a:prstGeom>
      </xdr:spPr>
    </xdr:pic>
    <xdr:clientData/>
  </xdr:twoCellAnchor>
  <xdr:twoCellAnchor editAs="oneCell">
    <xdr:from>
      <xdr:col>7</xdr:col>
      <xdr:colOff>402167</xdr:colOff>
      <xdr:row>11</xdr:row>
      <xdr:rowOff>21168</xdr:rowOff>
    </xdr:from>
    <xdr:to>
      <xdr:col>9</xdr:col>
      <xdr:colOff>603249</xdr:colOff>
      <xdr:row>17</xdr:row>
      <xdr:rowOff>189350</xdr:rowOff>
    </xdr:to>
    <xdr:pic>
      <xdr:nvPicPr>
        <xdr:cNvPr id="2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 bwMode="auto">
        <a:xfrm>
          <a:off x="7651750" y="2095501"/>
          <a:ext cx="1428749" cy="131118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550334</xdr:colOff>
      <xdr:row>11</xdr:row>
      <xdr:rowOff>15927</xdr:rowOff>
    </xdr:from>
    <xdr:to>
      <xdr:col>11</xdr:col>
      <xdr:colOff>306917</xdr:colOff>
      <xdr:row>18</xdr:row>
      <xdr:rowOff>93666</xdr:rowOff>
    </xdr:to>
    <xdr:pic>
      <xdr:nvPicPr>
        <xdr:cNvPr id="28" name="Picture 27" descr="Marcus 3D Peacoat front.png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27584" y="2090260"/>
          <a:ext cx="984250" cy="1411239"/>
        </a:xfrm>
        <a:prstGeom prst="rect">
          <a:avLst/>
        </a:prstGeom>
      </xdr:spPr>
    </xdr:pic>
    <xdr:clientData/>
  </xdr:twoCellAnchor>
  <xdr:twoCellAnchor editAs="oneCell">
    <xdr:from>
      <xdr:col>11</xdr:col>
      <xdr:colOff>306917</xdr:colOff>
      <xdr:row>11</xdr:row>
      <xdr:rowOff>42333</xdr:rowOff>
    </xdr:from>
    <xdr:to>
      <xdr:col>12</xdr:col>
      <xdr:colOff>1036977</xdr:colOff>
      <xdr:row>17</xdr:row>
      <xdr:rowOff>147266</xdr:rowOff>
    </xdr:to>
    <xdr:pic>
      <xdr:nvPicPr>
        <xdr:cNvPr id="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 bwMode="auto">
        <a:xfrm>
          <a:off x="10011834" y="2116666"/>
          <a:ext cx="1343893" cy="124793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1397000</xdr:colOff>
      <xdr:row>20</xdr:row>
      <xdr:rowOff>137583</xdr:rowOff>
    </xdr:from>
    <xdr:to>
      <xdr:col>7</xdr:col>
      <xdr:colOff>455083</xdr:colOff>
      <xdr:row>29</xdr:row>
      <xdr:rowOff>25694</xdr:rowOff>
    </xdr:to>
    <xdr:pic>
      <xdr:nvPicPr>
        <xdr:cNvPr id="6" name="Picture 5" descr="Peniche 3D Chinese Red jetbalck.png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14583" y="3926416"/>
          <a:ext cx="1090083" cy="1602611"/>
        </a:xfrm>
        <a:prstGeom prst="rect">
          <a:avLst/>
        </a:prstGeom>
      </xdr:spPr>
    </xdr:pic>
    <xdr:clientData/>
  </xdr:twoCellAnchor>
  <xdr:twoCellAnchor editAs="oneCell">
    <xdr:from>
      <xdr:col>7</xdr:col>
      <xdr:colOff>412751</xdr:colOff>
      <xdr:row>21</xdr:row>
      <xdr:rowOff>63500</xdr:rowOff>
    </xdr:from>
    <xdr:to>
      <xdr:col>10</xdr:col>
      <xdr:colOff>42335</xdr:colOff>
      <xdr:row>28</xdr:row>
      <xdr:rowOff>66927</xdr:rowOff>
    </xdr:to>
    <xdr:pic>
      <xdr:nvPicPr>
        <xdr:cNvPr id="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 bwMode="auto">
        <a:xfrm>
          <a:off x="7662334" y="4042833"/>
          <a:ext cx="1471084" cy="133692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10</xdr:col>
      <xdr:colOff>10583</xdr:colOff>
      <xdr:row>21</xdr:row>
      <xdr:rowOff>21168</xdr:rowOff>
    </xdr:from>
    <xdr:to>
      <xdr:col>11</xdr:col>
      <xdr:colOff>433915</xdr:colOff>
      <xdr:row>28</xdr:row>
      <xdr:rowOff>145992</xdr:rowOff>
    </xdr:to>
    <xdr:pic>
      <xdr:nvPicPr>
        <xdr:cNvPr id="8" name="Picture 7" descr="Boyd 3D White front.png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01666" y="4000501"/>
          <a:ext cx="1037166" cy="1458324"/>
        </a:xfrm>
        <a:prstGeom prst="rect">
          <a:avLst/>
        </a:prstGeom>
      </xdr:spPr>
    </xdr:pic>
    <xdr:clientData/>
  </xdr:twoCellAnchor>
  <xdr:twoCellAnchor editAs="oneCell">
    <xdr:from>
      <xdr:col>6</xdr:col>
      <xdr:colOff>52917</xdr:colOff>
      <xdr:row>31</xdr:row>
      <xdr:rowOff>84667</xdr:rowOff>
    </xdr:from>
    <xdr:to>
      <xdr:col>8</xdr:col>
      <xdr:colOff>349250</xdr:colOff>
      <xdr:row>38</xdr:row>
      <xdr:rowOff>124119</xdr:rowOff>
    </xdr:to>
    <xdr:pic>
      <xdr:nvPicPr>
        <xdr:cNvPr id="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 bwMode="auto">
        <a:xfrm>
          <a:off x="6688667" y="5969000"/>
          <a:ext cx="1524000" cy="137295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328083</xdr:colOff>
      <xdr:row>31</xdr:row>
      <xdr:rowOff>116417</xdr:rowOff>
    </xdr:from>
    <xdr:to>
      <xdr:col>10</xdr:col>
      <xdr:colOff>52917</xdr:colOff>
      <xdr:row>38</xdr:row>
      <xdr:rowOff>152954</xdr:rowOff>
    </xdr:to>
    <xdr:pic>
      <xdr:nvPicPr>
        <xdr:cNvPr id="11" name="Picture 10" descr="Peniche 3D B.jpg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191500" y="6000750"/>
          <a:ext cx="952500" cy="1370037"/>
        </a:xfrm>
        <a:prstGeom prst="rect">
          <a:avLst/>
        </a:prstGeom>
      </xdr:spPr>
    </xdr:pic>
    <xdr:clientData/>
  </xdr:twoCellAnchor>
  <xdr:twoCellAnchor editAs="oneCell">
    <xdr:from>
      <xdr:col>10</xdr:col>
      <xdr:colOff>21167</xdr:colOff>
      <xdr:row>31</xdr:row>
      <xdr:rowOff>148166</xdr:rowOff>
    </xdr:from>
    <xdr:to>
      <xdr:col>12</xdr:col>
      <xdr:colOff>222249</xdr:colOff>
      <xdr:row>38</xdr:row>
      <xdr:rowOff>125848</xdr:rowOff>
    </xdr:to>
    <xdr:pic>
      <xdr:nvPicPr>
        <xdr:cNvPr id="1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 bwMode="auto">
        <a:xfrm>
          <a:off x="9112250" y="6032499"/>
          <a:ext cx="1428749" cy="131118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12</xdr:col>
      <xdr:colOff>126999</xdr:colOff>
      <xdr:row>31</xdr:row>
      <xdr:rowOff>148167</xdr:rowOff>
    </xdr:from>
    <xdr:to>
      <xdr:col>12</xdr:col>
      <xdr:colOff>1111249</xdr:colOff>
      <xdr:row>39</xdr:row>
      <xdr:rowOff>35406</xdr:rowOff>
    </xdr:to>
    <xdr:pic>
      <xdr:nvPicPr>
        <xdr:cNvPr id="13" name="Picture 12" descr="Marcus 3D Peacoat front.png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45749" y="6032500"/>
          <a:ext cx="984250" cy="1411239"/>
        </a:xfrm>
        <a:prstGeom prst="rect">
          <a:avLst/>
        </a:prstGeom>
      </xdr:spPr>
    </xdr:pic>
    <xdr:clientData/>
  </xdr:twoCellAnchor>
  <xdr:twoCellAnchor editAs="oneCell">
    <xdr:from>
      <xdr:col>6</xdr:col>
      <xdr:colOff>31750</xdr:colOff>
      <xdr:row>40</xdr:row>
      <xdr:rowOff>179917</xdr:rowOff>
    </xdr:from>
    <xdr:to>
      <xdr:col>7</xdr:col>
      <xdr:colOff>508000</xdr:colOff>
      <xdr:row>49</xdr:row>
      <xdr:rowOff>68028</xdr:rowOff>
    </xdr:to>
    <xdr:pic>
      <xdr:nvPicPr>
        <xdr:cNvPr id="14" name="Picture 13" descr="Peniche 3D Chinese Red jetbalck.png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00" y="7778750"/>
          <a:ext cx="1090083" cy="1602611"/>
        </a:xfrm>
        <a:prstGeom prst="rect">
          <a:avLst/>
        </a:prstGeom>
      </xdr:spPr>
    </xdr:pic>
    <xdr:clientData/>
  </xdr:twoCellAnchor>
  <xdr:twoCellAnchor editAs="oneCell">
    <xdr:from>
      <xdr:col>7</xdr:col>
      <xdr:colOff>465667</xdr:colOff>
      <xdr:row>41</xdr:row>
      <xdr:rowOff>0</xdr:rowOff>
    </xdr:from>
    <xdr:to>
      <xdr:col>10</xdr:col>
      <xdr:colOff>215623</xdr:colOff>
      <xdr:row>48</xdr:row>
      <xdr:rowOff>127000</xdr:rowOff>
    </xdr:to>
    <xdr:pic>
      <xdr:nvPicPr>
        <xdr:cNvPr id="1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 bwMode="auto">
        <a:xfrm>
          <a:off x="7715250" y="7789333"/>
          <a:ext cx="1591456" cy="1460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10</xdr:col>
      <xdr:colOff>201084</xdr:colOff>
      <xdr:row>41</xdr:row>
      <xdr:rowOff>52918</xdr:rowOff>
    </xdr:from>
    <xdr:to>
      <xdr:col>12</xdr:col>
      <xdr:colOff>432250</xdr:colOff>
      <xdr:row>48</xdr:row>
      <xdr:rowOff>74084</xdr:rowOff>
    </xdr:to>
    <xdr:pic>
      <xdr:nvPicPr>
        <xdr:cNvPr id="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 bwMode="auto">
        <a:xfrm>
          <a:off x="9292167" y="7842251"/>
          <a:ext cx="1458833" cy="135466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12</xdr:col>
      <xdr:colOff>338666</xdr:colOff>
      <xdr:row>41</xdr:row>
      <xdr:rowOff>10195</xdr:rowOff>
    </xdr:from>
    <xdr:to>
      <xdr:col>12</xdr:col>
      <xdr:colOff>1397000</xdr:colOff>
      <xdr:row>49</xdr:row>
      <xdr:rowOff>3657</xdr:rowOff>
    </xdr:to>
    <xdr:pic>
      <xdr:nvPicPr>
        <xdr:cNvPr id="17" name="Picture 16" descr="Marcus 3D Peacoat front.png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57416" y="7799528"/>
          <a:ext cx="1058334" cy="1517462"/>
        </a:xfrm>
        <a:prstGeom prst="rect">
          <a:avLst/>
        </a:prstGeom>
      </xdr:spPr>
    </xdr:pic>
    <xdr:clientData/>
  </xdr:twoCellAnchor>
  <xdr:twoCellAnchor editAs="oneCell">
    <xdr:from>
      <xdr:col>6</xdr:col>
      <xdr:colOff>52916</xdr:colOff>
      <xdr:row>51</xdr:row>
      <xdr:rowOff>0</xdr:rowOff>
    </xdr:from>
    <xdr:to>
      <xdr:col>7</xdr:col>
      <xdr:colOff>476250</xdr:colOff>
      <xdr:row>58</xdr:row>
      <xdr:rowOff>158319</xdr:rowOff>
    </xdr:to>
    <xdr:pic>
      <xdr:nvPicPr>
        <xdr:cNvPr id="18" name="Picture 17" descr="Peniche 3D B.jpg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88666" y="9694333"/>
          <a:ext cx="1037167" cy="1491819"/>
        </a:xfrm>
        <a:prstGeom prst="rect">
          <a:avLst/>
        </a:prstGeom>
      </xdr:spPr>
    </xdr:pic>
    <xdr:clientData/>
  </xdr:twoCellAnchor>
  <xdr:twoCellAnchor editAs="oneCell">
    <xdr:from>
      <xdr:col>7</xdr:col>
      <xdr:colOff>317502</xdr:colOff>
      <xdr:row>51</xdr:row>
      <xdr:rowOff>0</xdr:rowOff>
    </xdr:from>
    <xdr:to>
      <xdr:col>9</xdr:col>
      <xdr:colOff>105835</xdr:colOff>
      <xdr:row>58</xdr:row>
      <xdr:rowOff>160196</xdr:rowOff>
    </xdr:to>
    <xdr:pic>
      <xdr:nvPicPr>
        <xdr:cNvPr id="19" name="Picture 18" descr="Peniche 3D Chinese Red jetbalck.png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67085" y="9694333"/>
          <a:ext cx="1016000" cy="1493696"/>
        </a:xfrm>
        <a:prstGeom prst="rect">
          <a:avLst/>
        </a:prstGeom>
      </xdr:spPr>
    </xdr:pic>
    <xdr:clientData/>
  </xdr:twoCellAnchor>
  <xdr:twoCellAnchor editAs="oneCell">
    <xdr:from>
      <xdr:col>9</xdr:col>
      <xdr:colOff>74084</xdr:colOff>
      <xdr:row>51</xdr:row>
      <xdr:rowOff>31750</xdr:rowOff>
    </xdr:from>
    <xdr:to>
      <xdr:col>11</xdr:col>
      <xdr:colOff>437873</xdr:colOff>
      <xdr:row>58</xdr:row>
      <xdr:rowOff>158750</xdr:rowOff>
    </xdr:to>
    <xdr:pic>
      <xdr:nvPicPr>
        <xdr:cNvPr id="2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 bwMode="auto">
        <a:xfrm>
          <a:off x="8551334" y="9726083"/>
          <a:ext cx="1591456" cy="1460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11</xdr:col>
      <xdr:colOff>423333</xdr:colOff>
      <xdr:row>51</xdr:row>
      <xdr:rowOff>116417</xdr:rowOff>
    </xdr:from>
    <xdr:to>
      <xdr:col>12</xdr:col>
      <xdr:colOff>1280584</xdr:colOff>
      <xdr:row>58</xdr:row>
      <xdr:rowOff>119844</xdr:rowOff>
    </xdr:to>
    <xdr:pic>
      <xdr:nvPicPr>
        <xdr:cNvPr id="21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 bwMode="auto">
        <a:xfrm>
          <a:off x="10128250" y="9810750"/>
          <a:ext cx="1471084" cy="133692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42333</xdr:colOff>
      <xdr:row>61</xdr:row>
      <xdr:rowOff>21167</xdr:rowOff>
    </xdr:from>
    <xdr:to>
      <xdr:col>7</xdr:col>
      <xdr:colOff>486834</xdr:colOff>
      <xdr:row>69</xdr:row>
      <xdr:rowOff>14629</xdr:rowOff>
    </xdr:to>
    <xdr:pic>
      <xdr:nvPicPr>
        <xdr:cNvPr id="22" name="Picture 21" descr="Marcus 3D Peacoat front.png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8083" y="11620500"/>
          <a:ext cx="1058334" cy="1517462"/>
        </a:xfrm>
        <a:prstGeom prst="rect">
          <a:avLst/>
        </a:prstGeom>
      </xdr:spPr>
    </xdr:pic>
    <xdr:clientData/>
  </xdr:twoCellAnchor>
  <xdr:twoCellAnchor editAs="oneCell">
    <xdr:from>
      <xdr:col>7</xdr:col>
      <xdr:colOff>476250</xdr:colOff>
      <xdr:row>61</xdr:row>
      <xdr:rowOff>63500</xdr:rowOff>
    </xdr:from>
    <xdr:to>
      <xdr:col>10</xdr:col>
      <xdr:colOff>225589</xdr:colOff>
      <xdr:row>68</xdr:row>
      <xdr:rowOff>167376</xdr:rowOff>
    </xdr:to>
    <xdr:pic>
      <xdr:nvPicPr>
        <xdr:cNvPr id="23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 bwMode="auto">
        <a:xfrm>
          <a:off x="7725833" y="11662833"/>
          <a:ext cx="1590839" cy="143737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11</xdr:col>
      <xdr:colOff>402166</xdr:colOff>
      <xdr:row>21</xdr:row>
      <xdr:rowOff>21166</xdr:rowOff>
    </xdr:from>
    <xdr:to>
      <xdr:col>12</xdr:col>
      <xdr:colOff>1379172</xdr:colOff>
      <xdr:row>28</xdr:row>
      <xdr:rowOff>125042</xdr:rowOff>
    </xdr:to>
    <xdr:pic>
      <xdr:nvPicPr>
        <xdr:cNvPr id="24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 bwMode="auto">
        <a:xfrm>
          <a:off x="10107083" y="4000499"/>
          <a:ext cx="1590839" cy="143737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10</xdr:col>
      <xdr:colOff>201084</xdr:colOff>
      <xdr:row>61</xdr:row>
      <xdr:rowOff>105833</xdr:rowOff>
    </xdr:from>
    <xdr:to>
      <xdr:col>12</xdr:col>
      <xdr:colOff>432250</xdr:colOff>
      <xdr:row>68</xdr:row>
      <xdr:rowOff>126999</xdr:rowOff>
    </xdr:to>
    <xdr:pic>
      <xdr:nvPicPr>
        <xdr:cNvPr id="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 bwMode="auto">
        <a:xfrm>
          <a:off x="9292167" y="11705166"/>
          <a:ext cx="1458833" cy="135466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12</xdr:col>
      <xdr:colOff>370417</xdr:colOff>
      <xdr:row>61</xdr:row>
      <xdr:rowOff>84666</xdr:rowOff>
    </xdr:from>
    <xdr:to>
      <xdr:col>12</xdr:col>
      <xdr:colOff>1407583</xdr:colOff>
      <xdr:row>69</xdr:row>
      <xdr:rowOff>18990</xdr:rowOff>
    </xdr:to>
    <xdr:pic>
      <xdr:nvPicPr>
        <xdr:cNvPr id="30" name="Picture 29" descr="Boyd 3D White front.png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89167" y="11683999"/>
          <a:ext cx="1037166" cy="1458324"/>
        </a:xfrm>
        <a:prstGeom prst="rect">
          <a:avLst/>
        </a:prstGeom>
      </xdr:spPr>
    </xdr:pic>
    <xdr:clientData/>
  </xdr:twoCellAnchor>
  <xdr:twoCellAnchor editAs="oneCell">
    <xdr:from>
      <xdr:col>6</xdr:col>
      <xdr:colOff>21166</xdr:colOff>
      <xdr:row>71</xdr:row>
      <xdr:rowOff>10583</xdr:rowOff>
    </xdr:from>
    <xdr:to>
      <xdr:col>7</xdr:col>
      <xdr:colOff>476250</xdr:colOff>
      <xdr:row>79</xdr:row>
      <xdr:rowOff>24070</xdr:rowOff>
    </xdr:to>
    <xdr:pic>
      <xdr:nvPicPr>
        <xdr:cNvPr id="31" name="Picture 30" descr="Peniche 3D B.jpg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56916" y="13514916"/>
          <a:ext cx="1068917" cy="1537487"/>
        </a:xfrm>
        <a:prstGeom prst="rect">
          <a:avLst/>
        </a:prstGeom>
      </xdr:spPr>
    </xdr:pic>
    <xdr:clientData/>
  </xdr:twoCellAnchor>
  <xdr:twoCellAnchor editAs="oneCell">
    <xdr:from>
      <xdr:col>7</xdr:col>
      <xdr:colOff>455084</xdr:colOff>
      <xdr:row>71</xdr:row>
      <xdr:rowOff>0</xdr:rowOff>
    </xdr:from>
    <xdr:to>
      <xdr:col>10</xdr:col>
      <xdr:colOff>205040</xdr:colOff>
      <xdr:row>78</xdr:row>
      <xdr:rowOff>127000</xdr:rowOff>
    </xdr:to>
    <xdr:pic>
      <xdr:nvPicPr>
        <xdr:cNvPr id="3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 bwMode="auto">
        <a:xfrm>
          <a:off x="7704667" y="13504333"/>
          <a:ext cx="1591456" cy="1460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11</xdr:col>
      <xdr:colOff>550333</xdr:colOff>
      <xdr:row>71</xdr:row>
      <xdr:rowOff>127000</xdr:rowOff>
    </xdr:from>
    <xdr:to>
      <xdr:col>12</xdr:col>
      <xdr:colOff>1395333</xdr:colOff>
      <xdr:row>78</xdr:row>
      <xdr:rowOff>148166</xdr:rowOff>
    </xdr:to>
    <xdr:pic>
      <xdr:nvPicPr>
        <xdr:cNvPr id="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 bwMode="auto">
        <a:xfrm>
          <a:off x="10255250" y="13631333"/>
          <a:ext cx="1458833" cy="135466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63500</xdr:colOff>
      <xdr:row>80</xdr:row>
      <xdr:rowOff>179916</xdr:rowOff>
    </xdr:from>
    <xdr:to>
      <xdr:col>7</xdr:col>
      <xdr:colOff>379667</xdr:colOff>
      <xdr:row>88</xdr:row>
      <xdr:rowOff>95916</xdr:rowOff>
    </xdr:to>
    <xdr:pic>
      <xdr:nvPicPr>
        <xdr:cNvPr id="35" name="Picture 34"/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89" t="6917" r="32993" b="17325"/>
        <a:stretch/>
      </xdr:blipFill>
      <xdr:spPr>
        <a:xfrm>
          <a:off x="6699250" y="15398749"/>
          <a:ext cx="930000" cy="1440000"/>
        </a:xfrm>
        <a:prstGeom prst="rect">
          <a:avLst/>
        </a:prstGeom>
      </xdr:spPr>
    </xdr:pic>
    <xdr:clientData/>
  </xdr:twoCellAnchor>
  <xdr:twoCellAnchor editAs="oneCell">
    <xdr:from>
      <xdr:col>7</xdr:col>
      <xdr:colOff>444501</xdr:colOff>
      <xdr:row>80</xdr:row>
      <xdr:rowOff>190499</xdr:rowOff>
    </xdr:from>
    <xdr:to>
      <xdr:col>9</xdr:col>
      <xdr:colOff>147713</xdr:colOff>
      <xdr:row>88</xdr:row>
      <xdr:rowOff>106499</xdr:rowOff>
    </xdr:to>
    <xdr:pic>
      <xdr:nvPicPr>
        <xdr:cNvPr id="36" name="Picture 35"/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51" t="7178" r="33136" b="17380"/>
        <a:stretch/>
      </xdr:blipFill>
      <xdr:spPr>
        <a:xfrm>
          <a:off x="7694084" y="15409332"/>
          <a:ext cx="930879" cy="1440000"/>
        </a:xfrm>
        <a:prstGeom prst="rect">
          <a:avLst/>
        </a:prstGeom>
      </xdr:spPr>
    </xdr:pic>
    <xdr:clientData/>
  </xdr:twoCellAnchor>
  <xdr:twoCellAnchor editAs="oneCell">
    <xdr:from>
      <xdr:col>9</xdr:col>
      <xdr:colOff>148167</xdr:colOff>
      <xdr:row>80</xdr:row>
      <xdr:rowOff>148167</xdr:rowOff>
    </xdr:from>
    <xdr:to>
      <xdr:col>10</xdr:col>
      <xdr:colOff>550334</xdr:colOff>
      <xdr:row>88</xdr:row>
      <xdr:rowOff>117863</xdr:rowOff>
    </xdr:to>
    <xdr:pic>
      <xdr:nvPicPr>
        <xdr:cNvPr id="37" name="Picture 36" descr="Peniche 3D Chinese Red jetbalck.png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5417" y="15367000"/>
          <a:ext cx="1016000" cy="1493696"/>
        </a:xfrm>
        <a:prstGeom prst="rect">
          <a:avLst/>
        </a:prstGeom>
      </xdr:spPr>
    </xdr:pic>
    <xdr:clientData/>
  </xdr:twoCellAnchor>
  <xdr:twoCellAnchor editAs="oneCell">
    <xdr:from>
      <xdr:col>10</xdr:col>
      <xdr:colOff>560917</xdr:colOff>
      <xdr:row>80</xdr:row>
      <xdr:rowOff>179917</xdr:rowOff>
    </xdr:from>
    <xdr:to>
      <xdr:col>12</xdr:col>
      <xdr:colOff>924706</xdr:colOff>
      <xdr:row>88</xdr:row>
      <xdr:rowOff>116417</xdr:rowOff>
    </xdr:to>
    <xdr:pic>
      <xdr:nvPicPr>
        <xdr:cNvPr id="3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 bwMode="auto">
        <a:xfrm>
          <a:off x="9652000" y="15398750"/>
          <a:ext cx="1591456" cy="1460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42333</xdr:colOff>
      <xdr:row>91</xdr:row>
      <xdr:rowOff>0</xdr:rowOff>
    </xdr:from>
    <xdr:to>
      <xdr:col>7</xdr:col>
      <xdr:colOff>486834</xdr:colOff>
      <xdr:row>98</xdr:row>
      <xdr:rowOff>183962</xdr:rowOff>
    </xdr:to>
    <xdr:pic>
      <xdr:nvPicPr>
        <xdr:cNvPr id="39" name="Picture 38" descr="Marcus 3D Peacoat front.png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8083" y="17314333"/>
          <a:ext cx="1058334" cy="1517462"/>
        </a:xfrm>
        <a:prstGeom prst="rect">
          <a:avLst/>
        </a:prstGeom>
      </xdr:spPr>
    </xdr:pic>
    <xdr:clientData/>
  </xdr:twoCellAnchor>
  <xdr:twoCellAnchor editAs="oneCell">
    <xdr:from>
      <xdr:col>7</xdr:col>
      <xdr:colOff>476250</xdr:colOff>
      <xdr:row>91</xdr:row>
      <xdr:rowOff>21166</xdr:rowOff>
    </xdr:from>
    <xdr:to>
      <xdr:col>10</xdr:col>
      <xdr:colOff>226206</xdr:colOff>
      <xdr:row>98</xdr:row>
      <xdr:rowOff>148166</xdr:rowOff>
    </xdr:to>
    <xdr:pic>
      <xdr:nvPicPr>
        <xdr:cNvPr id="4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 bwMode="auto">
        <a:xfrm>
          <a:off x="7725833" y="17335499"/>
          <a:ext cx="1591456" cy="1460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10</xdr:col>
      <xdr:colOff>222251</xdr:colOff>
      <xdr:row>91</xdr:row>
      <xdr:rowOff>137583</xdr:rowOff>
    </xdr:from>
    <xdr:to>
      <xdr:col>12</xdr:col>
      <xdr:colOff>465668</xdr:colOff>
      <xdr:row>98</xdr:row>
      <xdr:rowOff>141010</xdr:rowOff>
    </xdr:to>
    <xdr:pic>
      <xdr:nvPicPr>
        <xdr:cNvPr id="41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 bwMode="auto">
        <a:xfrm>
          <a:off x="9313334" y="17451916"/>
          <a:ext cx="1471084" cy="133692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12</xdr:col>
      <xdr:colOff>465666</xdr:colOff>
      <xdr:row>91</xdr:row>
      <xdr:rowOff>105834</xdr:rowOff>
    </xdr:from>
    <xdr:to>
      <xdr:col>12</xdr:col>
      <xdr:colOff>1534583</xdr:colOff>
      <xdr:row>99</xdr:row>
      <xdr:rowOff>119321</xdr:rowOff>
    </xdr:to>
    <xdr:pic>
      <xdr:nvPicPr>
        <xdr:cNvPr id="42" name="Picture 41" descr="Peniche 3D B.jpg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84416" y="17420167"/>
          <a:ext cx="1068917" cy="1537487"/>
        </a:xfrm>
        <a:prstGeom prst="rect">
          <a:avLst/>
        </a:prstGeom>
      </xdr:spPr>
    </xdr:pic>
    <xdr:clientData/>
  </xdr:twoCellAnchor>
  <xdr:twoCellAnchor editAs="oneCell">
    <xdr:from>
      <xdr:col>10</xdr:col>
      <xdr:colOff>137584</xdr:colOff>
      <xdr:row>71</xdr:row>
      <xdr:rowOff>42333</xdr:rowOff>
    </xdr:from>
    <xdr:to>
      <xdr:col>11</xdr:col>
      <xdr:colOff>539750</xdr:colOff>
      <xdr:row>79</xdr:row>
      <xdr:rowOff>12029</xdr:rowOff>
    </xdr:to>
    <xdr:pic>
      <xdr:nvPicPr>
        <xdr:cNvPr id="43" name="Picture 42" descr="Peniche 3D Chinese Red jetbalck.png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28667" y="13546666"/>
          <a:ext cx="1016000" cy="149369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84665</xdr:colOff>
      <xdr:row>10</xdr:row>
      <xdr:rowOff>137583</xdr:rowOff>
    </xdr:from>
    <xdr:to>
      <xdr:col>7</xdr:col>
      <xdr:colOff>537731</xdr:colOff>
      <xdr:row>18</xdr:row>
      <xdr:rowOff>148167</xdr:rowOff>
    </xdr:to>
    <xdr:pic>
      <xdr:nvPicPr>
        <xdr:cNvPr id="38" name="Picture 37" descr="Peniche 3D B.jpg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20415" y="2021416"/>
          <a:ext cx="1066899" cy="1534584"/>
        </a:xfrm>
        <a:prstGeom prst="rect">
          <a:avLst/>
        </a:prstGeom>
      </xdr:spPr>
    </xdr:pic>
    <xdr:clientData/>
  </xdr:twoCellAnchor>
  <xdr:twoCellAnchor editAs="oneCell">
    <xdr:from>
      <xdr:col>7</xdr:col>
      <xdr:colOff>465666</xdr:colOff>
      <xdr:row>10</xdr:row>
      <xdr:rowOff>137621</xdr:rowOff>
    </xdr:from>
    <xdr:to>
      <xdr:col>9</xdr:col>
      <xdr:colOff>328082</xdr:colOff>
      <xdr:row>19</xdr:row>
      <xdr:rowOff>25732</xdr:rowOff>
    </xdr:to>
    <xdr:pic>
      <xdr:nvPicPr>
        <xdr:cNvPr id="39" name="Picture 38" descr="Peniche 3D Chinese Red jetbalck.png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15249" y="2021454"/>
          <a:ext cx="1090083" cy="1602611"/>
        </a:xfrm>
        <a:prstGeom prst="rect">
          <a:avLst/>
        </a:prstGeom>
      </xdr:spPr>
    </xdr:pic>
    <xdr:clientData/>
  </xdr:twoCellAnchor>
  <xdr:twoCellAnchor editAs="oneCell">
    <xdr:from>
      <xdr:col>9</xdr:col>
      <xdr:colOff>381000</xdr:colOff>
      <xdr:row>10</xdr:row>
      <xdr:rowOff>148167</xdr:rowOff>
    </xdr:from>
    <xdr:to>
      <xdr:col>11</xdr:col>
      <xdr:colOff>582082</xdr:colOff>
      <xdr:row>17</xdr:row>
      <xdr:rowOff>125849</xdr:rowOff>
    </xdr:to>
    <xdr:pic>
      <xdr:nvPicPr>
        <xdr:cNvPr id="4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 bwMode="auto">
        <a:xfrm>
          <a:off x="8858250" y="2032000"/>
          <a:ext cx="1428749" cy="131118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11</xdr:col>
      <xdr:colOff>582084</xdr:colOff>
      <xdr:row>11</xdr:row>
      <xdr:rowOff>21166</xdr:rowOff>
    </xdr:from>
    <xdr:to>
      <xdr:col>12</xdr:col>
      <xdr:colOff>1439335</xdr:colOff>
      <xdr:row>18</xdr:row>
      <xdr:rowOff>24593</xdr:rowOff>
    </xdr:to>
    <xdr:pic>
      <xdr:nvPicPr>
        <xdr:cNvPr id="41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 bwMode="auto">
        <a:xfrm>
          <a:off x="10287001" y="2095499"/>
          <a:ext cx="1471084" cy="133692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158750</xdr:colOff>
      <xdr:row>21</xdr:row>
      <xdr:rowOff>31750</xdr:rowOff>
    </xdr:from>
    <xdr:to>
      <xdr:col>7</xdr:col>
      <xdr:colOff>611816</xdr:colOff>
      <xdr:row>29</xdr:row>
      <xdr:rowOff>42334</xdr:rowOff>
    </xdr:to>
    <xdr:pic>
      <xdr:nvPicPr>
        <xdr:cNvPr id="42" name="Picture 41" descr="Peniche 3D B.jpg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94500" y="4011083"/>
          <a:ext cx="1066899" cy="1534584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21</xdr:row>
      <xdr:rowOff>126999</xdr:rowOff>
    </xdr:from>
    <xdr:to>
      <xdr:col>10</xdr:col>
      <xdr:colOff>201083</xdr:colOff>
      <xdr:row>28</xdr:row>
      <xdr:rowOff>104681</xdr:rowOff>
    </xdr:to>
    <xdr:pic>
      <xdr:nvPicPr>
        <xdr:cNvPr id="4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 bwMode="auto">
        <a:xfrm>
          <a:off x="7863417" y="4106332"/>
          <a:ext cx="1428749" cy="131118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10</xdr:col>
      <xdr:colOff>190502</xdr:colOff>
      <xdr:row>21</xdr:row>
      <xdr:rowOff>95248</xdr:rowOff>
    </xdr:from>
    <xdr:to>
      <xdr:col>12</xdr:col>
      <xdr:colOff>433919</xdr:colOff>
      <xdr:row>28</xdr:row>
      <xdr:rowOff>98675</xdr:rowOff>
    </xdr:to>
    <xdr:pic>
      <xdr:nvPicPr>
        <xdr:cNvPr id="44" name="Picture 43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 bwMode="auto">
        <a:xfrm>
          <a:off x="9281585" y="4074581"/>
          <a:ext cx="1471084" cy="133692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12</xdr:col>
      <xdr:colOff>455084</xdr:colOff>
      <xdr:row>21</xdr:row>
      <xdr:rowOff>74084</xdr:rowOff>
    </xdr:from>
    <xdr:to>
      <xdr:col>12</xdr:col>
      <xdr:colOff>2045923</xdr:colOff>
      <xdr:row>28</xdr:row>
      <xdr:rowOff>177960</xdr:rowOff>
    </xdr:to>
    <xdr:pic>
      <xdr:nvPicPr>
        <xdr:cNvPr id="45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 bwMode="auto">
        <a:xfrm>
          <a:off x="10773834" y="4053417"/>
          <a:ext cx="1590839" cy="143737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105833</xdr:colOff>
      <xdr:row>31</xdr:row>
      <xdr:rowOff>21166</xdr:rowOff>
    </xdr:from>
    <xdr:to>
      <xdr:col>8</xdr:col>
      <xdr:colOff>402166</xdr:colOff>
      <xdr:row>38</xdr:row>
      <xdr:rowOff>60618</xdr:rowOff>
    </xdr:to>
    <xdr:pic>
      <xdr:nvPicPr>
        <xdr:cNvPr id="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 bwMode="auto">
        <a:xfrm>
          <a:off x="6741583" y="5905499"/>
          <a:ext cx="1524000" cy="137295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476249</xdr:colOff>
      <xdr:row>31</xdr:row>
      <xdr:rowOff>74084</xdr:rowOff>
    </xdr:from>
    <xdr:to>
      <xdr:col>11</xdr:col>
      <xdr:colOff>10585</xdr:colOff>
      <xdr:row>38</xdr:row>
      <xdr:rowOff>50997</xdr:rowOff>
    </xdr:to>
    <xdr:pic>
      <xdr:nvPicPr>
        <xdr:cNvPr id="47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 bwMode="auto">
        <a:xfrm>
          <a:off x="8339666" y="5958417"/>
          <a:ext cx="1375836" cy="131041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11</xdr:col>
      <xdr:colOff>52917</xdr:colOff>
      <xdr:row>30</xdr:row>
      <xdr:rowOff>179917</xdr:rowOff>
    </xdr:from>
    <xdr:to>
      <xdr:col>12</xdr:col>
      <xdr:colOff>505983</xdr:colOff>
      <xdr:row>39</xdr:row>
      <xdr:rowOff>1</xdr:rowOff>
    </xdr:to>
    <xdr:pic>
      <xdr:nvPicPr>
        <xdr:cNvPr id="48" name="Picture 47" descr="Peniche 3D B.jpg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757834" y="5873750"/>
          <a:ext cx="1066899" cy="1534584"/>
        </a:xfrm>
        <a:prstGeom prst="rect">
          <a:avLst/>
        </a:prstGeom>
      </xdr:spPr>
    </xdr:pic>
    <xdr:clientData/>
  </xdr:twoCellAnchor>
  <xdr:twoCellAnchor editAs="oneCell">
    <xdr:from>
      <xdr:col>12</xdr:col>
      <xdr:colOff>465666</xdr:colOff>
      <xdr:row>31</xdr:row>
      <xdr:rowOff>84667</xdr:rowOff>
    </xdr:from>
    <xdr:to>
      <xdr:col>12</xdr:col>
      <xdr:colOff>1894415</xdr:colOff>
      <xdr:row>38</xdr:row>
      <xdr:rowOff>62349</xdr:rowOff>
    </xdr:to>
    <xdr:pic>
      <xdr:nvPicPr>
        <xdr:cNvPr id="4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 bwMode="auto">
        <a:xfrm>
          <a:off x="10784416" y="5969000"/>
          <a:ext cx="1428749" cy="131118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10584</xdr:colOff>
      <xdr:row>41</xdr:row>
      <xdr:rowOff>74083</xdr:rowOff>
    </xdr:from>
    <xdr:to>
      <xdr:col>8</xdr:col>
      <xdr:colOff>306917</xdr:colOff>
      <xdr:row>48</xdr:row>
      <xdr:rowOff>113535</xdr:rowOff>
    </xdr:to>
    <xdr:pic>
      <xdr:nvPicPr>
        <xdr:cNvPr id="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 bwMode="auto">
        <a:xfrm>
          <a:off x="6646334" y="7863416"/>
          <a:ext cx="1524000" cy="137295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317500</xdr:colOff>
      <xdr:row>41</xdr:row>
      <xdr:rowOff>137583</xdr:rowOff>
    </xdr:from>
    <xdr:to>
      <xdr:col>10</xdr:col>
      <xdr:colOff>560918</xdr:colOff>
      <xdr:row>48</xdr:row>
      <xdr:rowOff>141010</xdr:rowOff>
    </xdr:to>
    <xdr:pic>
      <xdr:nvPicPr>
        <xdr:cNvPr id="51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 bwMode="auto">
        <a:xfrm>
          <a:off x="8180917" y="7926916"/>
          <a:ext cx="1471084" cy="133692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10</xdr:col>
      <xdr:colOff>529167</xdr:colOff>
      <xdr:row>41</xdr:row>
      <xdr:rowOff>84667</xdr:rowOff>
    </xdr:from>
    <xdr:to>
      <xdr:col>12</xdr:col>
      <xdr:colOff>368399</xdr:colOff>
      <xdr:row>49</xdr:row>
      <xdr:rowOff>95251</xdr:rowOff>
    </xdr:to>
    <xdr:pic>
      <xdr:nvPicPr>
        <xdr:cNvPr id="52" name="Picture 51" descr="Peniche 3D B.jpg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620250" y="7874000"/>
          <a:ext cx="1066899" cy="1534584"/>
        </a:xfrm>
        <a:prstGeom prst="rect">
          <a:avLst/>
        </a:prstGeom>
      </xdr:spPr>
    </xdr:pic>
    <xdr:clientData/>
  </xdr:twoCellAnchor>
  <xdr:twoCellAnchor editAs="oneCell">
    <xdr:from>
      <xdr:col>12</xdr:col>
      <xdr:colOff>254000</xdr:colOff>
      <xdr:row>41</xdr:row>
      <xdr:rowOff>84667</xdr:rowOff>
    </xdr:from>
    <xdr:to>
      <xdr:col>12</xdr:col>
      <xdr:colOff>1344083</xdr:colOff>
      <xdr:row>49</xdr:row>
      <xdr:rowOff>163278</xdr:rowOff>
    </xdr:to>
    <xdr:pic>
      <xdr:nvPicPr>
        <xdr:cNvPr id="53" name="Picture 52" descr="Peniche 3D Chinese Red jetbalck.png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72750" y="7874000"/>
          <a:ext cx="1090083" cy="1602611"/>
        </a:xfrm>
        <a:prstGeom prst="rect">
          <a:avLst/>
        </a:prstGeom>
      </xdr:spPr>
    </xdr:pic>
    <xdr:clientData/>
  </xdr:twoCellAnchor>
  <xdr:twoCellAnchor editAs="oneCell">
    <xdr:from>
      <xdr:col>6</xdr:col>
      <xdr:colOff>31750</xdr:colOff>
      <xdr:row>51</xdr:row>
      <xdr:rowOff>105833</xdr:rowOff>
    </xdr:from>
    <xdr:to>
      <xdr:col>8</xdr:col>
      <xdr:colOff>232832</xdr:colOff>
      <xdr:row>58</xdr:row>
      <xdr:rowOff>83515</xdr:rowOff>
    </xdr:to>
    <xdr:pic>
      <xdr:nvPicPr>
        <xdr:cNvPr id="5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 bwMode="auto">
        <a:xfrm>
          <a:off x="6667500" y="9800166"/>
          <a:ext cx="1428749" cy="131118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190500</xdr:colOff>
      <xdr:row>51</xdr:row>
      <xdr:rowOff>42333</xdr:rowOff>
    </xdr:from>
    <xdr:to>
      <xdr:col>10</xdr:col>
      <xdr:colOff>0</xdr:colOff>
      <xdr:row>58</xdr:row>
      <xdr:rowOff>167157</xdr:rowOff>
    </xdr:to>
    <xdr:pic>
      <xdr:nvPicPr>
        <xdr:cNvPr id="55" name="Picture 54" descr="Boyd 3D White front.png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53917" y="9736666"/>
          <a:ext cx="1037166" cy="1458324"/>
        </a:xfrm>
        <a:prstGeom prst="rect">
          <a:avLst/>
        </a:prstGeom>
      </xdr:spPr>
    </xdr:pic>
    <xdr:clientData/>
  </xdr:twoCellAnchor>
  <xdr:twoCellAnchor editAs="oneCell">
    <xdr:from>
      <xdr:col>10</xdr:col>
      <xdr:colOff>10584</xdr:colOff>
      <xdr:row>51</xdr:row>
      <xdr:rowOff>31750</xdr:rowOff>
    </xdr:from>
    <xdr:to>
      <xdr:col>12</xdr:col>
      <xdr:colOff>306917</xdr:colOff>
      <xdr:row>58</xdr:row>
      <xdr:rowOff>71202</xdr:rowOff>
    </xdr:to>
    <xdr:pic>
      <xdr:nvPicPr>
        <xdr:cNvPr id="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 bwMode="auto">
        <a:xfrm>
          <a:off x="9101667" y="9726083"/>
          <a:ext cx="1524000" cy="137295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12</xdr:col>
      <xdr:colOff>338667</xdr:colOff>
      <xdr:row>51</xdr:row>
      <xdr:rowOff>63500</xdr:rowOff>
    </xdr:from>
    <xdr:to>
      <xdr:col>12</xdr:col>
      <xdr:colOff>1929506</xdr:colOff>
      <xdr:row>58</xdr:row>
      <xdr:rowOff>167376</xdr:rowOff>
    </xdr:to>
    <xdr:pic>
      <xdr:nvPicPr>
        <xdr:cNvPr id="57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 bwMode="auto">
        <a:xfrm>
          <a:off x="10657417" y="9757833"/>
          <a:ext cx="1590839" cy="143737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63500</xdr:colOff>
      <xdr:row>61</xdr:row>
      <xdr:rowOff>116417</xdr:rowOff>
    </xdr:from>
    <xdr:to>
      <xdr:col>8</xdr:col>
      <xdr:colOff>264582</xdr:colOff>
      <xdr:row>68</xdr:row>
      <xdr:rowOff>94099</xdr:rowOff>
    </xdr:to>
    <xdr:pic>
      <xdr:nvPicPr>
        <xdr:cNvPr id="5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 bwMode="auto">
        <a:xfrm>
          <a:off x="6699250" y="11715750"/>
          <a:ext cx="1428749" cy="131118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264583</xdr:colOff>
      <xdr:row>61</xdr:row>
      <xdr:rowOff>127000</xdr:rowOff>
    </xdr:from>
    <xdr:to>
      <xdr:col>10</xdr:col>
      <xdr:colOff>508001</xdr:colOff>
      <xdr:row>68</xdr:row>
      <xdr:rowOff>130427</xdr:rowOff>
    </xdr:to>
    <xdr:pic>
      <xdr:nvPicPr>
        <xdr:cNvPr id="59" name="Picture 58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 bwMode="auto">
        <a:xfrm>
          <a:off x="8128000" y="11726333"/>
          <a:ext cx="1471084" cy="133692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10</xdr:col>
      <xdr:colOff>518584</xdr:colOff>
      <xdr:row>61</xdr:row>
      <xdr:rowOff>127000</xdr:rowOff>
    </xdr:from>
    <xdr:to>
      <xdr:col>12</xdr:col>
      <xdr:colOff>666753</xdr:colOff>
      <xdr:row>68</xdr:row>
      <xdr:rowOff>103913</xdr:rowOff>
    </xdr:to>
    <xdr:pic>
      <xdr:nvPicPr>
        <xdr:cNvPr id="60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 bwMode="auto">
        <a:xfrm>
          <a:off x="9609667" y="11726333"/>
          <a:ext cx="1375836" cy="131041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12</xdr:col>
      <xdr:colOff>656167</xdr:colOff>
      <xdr:row>61</xdr:row>
      <xdr:rowOff>95250</xdr:rowOff>
    </xdr:from>
    <xdr:to>
      <xdr:col>12</xdr:col>
      <xdr:colOff>2180167</xdr:colOff>
      <xdr:row>68</xdr:row>
      <xdr:rowOff>134702</xdr:rowOff>
    </xdr:to>
    <xdr:pic>
      <xdr:nvPicPr>
        <xdr:cNvPr id="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 bwMode="auto">
        <a:xfrm>
          <a:off x="10974917" y="11694583"/>
          <a:ext cx="1524000" cy="137295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52917</xdr:colOff>
      <xdr:row>71</xdr:row>
      <xdr:rowOff>95250</xdr:rowOff>
    </xdr:from>
    <xdr:to>
      <xdr:col>8</xdr:col>
      <xdr:colOff>349250</xdr:colOff>
      <xdr:row>78</xdr:row>
      <xdr:rowOff>134702</xdr:rowOff>
    </xdr:to>
    <xdr:pic>
      <xdr:nvPicPr>
        <xdr:cNvPr id="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 bwMode="auto">
        <a:xfrm>
          <a:off x="6688667" y="13599583"/>
          <a:ext cx="1524000" cy="137295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317499</xdr:colOff>
      <xdr:row>71</xdr:row>
      <xdr:rowOff>74083</xdr:rowOff>
    </xdr:from>
    <xdr:to>
      <xdr:col>10</xdr:col>
      <xdr:colOff>74083</xdr:colOff>
      <xdr:row>78</xdr:row>
      <xdr:rowOff>151822</xdr:rowOff>
    </xdr:to>
    <xdr:pic>
      <xdr:nvPicPr>
        <xdr:cNvPr id="63" name="Picture 62" descr="Marcus 3D Peacoat front.png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80916" y="13578416"/>
          <a:ext cx="984250" cy="1411239"/>
        </a:xfrm>
        <a:prstGeom prst="rect">
          <a:avLst/>
        </a:prstGeom>
      </xdr:spPr>
    </xdr:pic>
    <xdr:clientData/>
  </xdr:twoCellAnchor>
  <xdr:twoCellAnchor editAs="oneCell">
    <xdr:from>
      <xdr:col>10</xdr:col>
      <xdr:colOff>63501</xdr:colOff>
      <xdr:row>71</xdr:row>
      <xdr:rowOff>116417</xdr:rowOff>
    </xdr:from>
    <xdr:to>
      <xdr:col>12</xdr:col>
      <xdr:colOff>264583</xdr:colOff>
      <xdr:row>78</xdr:row>
      <xdr:rowOff>94099</xdr:rowOff>
    </xdr:to>
    <xdr:pic>
      <xdr:nvPicPr>
        <xdr:cNvPr id="6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 bwMode="auto">
        <a:xfrm>
          <a:off x="9154584" y="13620750"/>
          <a:ext cx="1428749" cy="131118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12</xdr:col>
      <xdr:colOff>264584</xdr:colOff>
      <xdr:row>71</xdr:row>
      <xdr:rowOff>74083</xdr:rowOff>
    </xdr:from>
    <xdr:to>
      <xdr:col>12</xdr:col>
      <xdr:colOff>1331483</xdr:colOff>
      <xdr:row>79</xdr:row>
      <xdr:rowOff>84667</xdr:rowOff>
    </xdr:to>
    <xdr:pic>
      <xdr:nvPicPr>
        <xdr:cNvPr id="65" name="Picture 64" descr="Peniche 3D B.jpg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583334" y="13578416"/>
          <a:ext cx="1066899" cy="1534584"/>
        </a:xfrm>
        <a:prstGeom prst="rect">
          <a:avLst/>
        </a:prstGeom>
      </xdr:spPr>
    </xdr:pic>
    <xdr:clientData/>
  </xdr:twoCellAnchor>
  <xdr:twoCellAnchor editAs="oneCell">
    <xdr:from>
      <xdr:col>6</xdr:col>
      <xdr:colOff>74083</xdr:colOff>
      <xdr:row>80</xdr:row>
      <xdr:rowOff>137582</xdr:rowOff>
    </xdr:from>
    <xdr:to>
      <xdr:col>8</xdr:col>
      <xdr:colOff>432340</xdr:colOff>
      <xdr:row>88</xdr:row>
      <xdr:rowOff>105833</xdr:rowOff>
    </xdr:to>
    <xdr:pic>
      <xdr:nvPicPr>
        <xdr:cNvPr id="6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 bwMode="auto">
        <a:xfrm>
          <a:off x="6709833" y="15356415"/>
          <a:ext cx="1585924" cy="149225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476250</xdr:colOff>
      <xdr:row>81</xdr:row>
      <xdr:rowOff>21167</xdr:rowOff>
    </xdr:from>
    <xdr:to>
      <xdr:col>11</xdr:col>
      <xdr:colOff>225589</xdr:colOff>
      <xdr:row>88</xdr:row>
      <xdr:rowOff>125043</xdr:rowOff>
    </xdr:to>
    <xdr:pic>
      <xdr:nvPicPr>
        <xdr:cNvPr id="67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 bwMode="auto">
        <a:xfrm>
          <a:off x="8339667" y="15430500"/>
          <a:ext cx="1590839" cy="143737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11</xdr:col>
      <xdr:colOff>190500</xdr:colOff>
      <xdr:row>81</xdr:row>
      <xdr:rowOff>95250</xdr:rowOff>
    </xdr:from>
    <xdr:to>
      <xdr:col>12</xdr:col>
      <xdr:colOff>1047751</xdr:colOff>
      <xdr:row>88</xdr:row>
      <xdr:rowOff>98677</xdr:rowOff>
    </xdr:to>
    <xdr:pic>
      <xdr:nvPicPr>
        <xdr:cNvPr id="68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 bwMode="auto">
        <a:xfrm>
          <a:off x="9895417" y="15504583"/>
          <a:ext cx="1471084" cy="133692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12</xdr:col>
      <xdr:colOff>1047751</xdr:colOff>
      <xdr:row>80</xdr:row>
      <xdr:rowOff>137583</xdr:rowOff>
    </xdr:from>
    <xdr:to>
      <xdr:col>12</xdr:col>
      <xdr:colOff>2137834</xdr:colOff>
      <xdr:row>89</xdr:row>
      <xdr:rowOff>25694</xdr:rowOff>
    </xdr:to>
    <xdr:pic>
      <xdr:nvPicPr>
        <xdr:cNvPr id="69" name="Picture 68" descr="Peniche 3D Chinese Red jetbalck.png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66501" y="15356416"/>
          <a:ext cx="1090083" cy="1602611"/>
        </a:xfrm>
        <a:prstGeom prst="rect">
          <a:avLst/>
        </a:prstGeom>
      </xdr:spPr>
    </xdr:pic>
    <xdr:clientData/>
  </xdr:twoCellAnchor>
  <xdr:twoCellAnchor editAs="oneCell">
    <xdr:from>
      <xdr:col>6</xdr:col>
      <xdr:colOff>10583</xdr:colOff>
      <xdr:row>90</xdr:row>
      <xdr:rowOff>158750</xdr:rowOff>
    </xdr:from>
    <xdr:to>
      <xdr:col>7</xdr:col>
      <xdr:colOff>463649</xdr:colOff>
      <xdr:row>98</xdr:row>
      <xdr:rowOff>169334</xdr:rowOff>
    </xdr:to>
    <xdr:pic>
      <xdr:nvPicPr>
        <xdr:cNvPr id="70" name="Picture 69" descr="Peniche 3D B.jpg"/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46333" y="17282583"/>
          <a:ext cx="1066899" cy="1534584"/>
        </a:xfrm>
        <a:prstGeom prst="rect">
          <a:avLst/>
        </a:prstGeom>
      </xdr:spPr>
    </xdr:pic>
    <xdr:clientData/>
  </xdr:twoCellAnchor>
  <xdr:twoCellAnchor editAs="oneCell">
    <xdr:from>
      <xdr:col>7</xdr:col>
      <xdr:colOff>560917</xdr:colOff>
      <xdr:row>91</xdr:row>
      <xdr:rowOff>52916</xdr:rowOff>
    </xdr:from>
    <xdr:to>
      <xdr:col>10</xdr:col>
      <xdr:colOff>178250</xdr:colOff>
      <xdr:row>98</xdr:row>
      <xdr:rowOff>74082</xdr:rowOff>
    </xdr:to>
    <xdr:pic>
      <xdr:nvPicPr>
        <xdr:cNvPr id="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 bwMode="auto">
        <a:xfrm>
          <a:off x="7810500" y="17367249"/>
          <a:ext cx="1458833" cy="135466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10</xdr:col>
      <xdr:colOff>179917</xdr:colOff>
      <xdr:row>91</xdr:row>
      <xdr:rowOff>63500</xdr:rowOff>
    </xdr:from>
    <xdr:to>
      <xdr:col>12</xdr:col>
      <xdr:colOff>380999</xdr:colOff>
      <xdr:row>98</xdr:row>
      <xdr:rowOff>41182</xdr:rowOff>
    </xdr:to>
    <xdr:pic>
      <xdr:nvPicPr>
        <xdr:cNvPr id="7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 bwMode="auto">
        <a:xfrm>
          <a:off x="9271000" y="17377833"/>
          <a:ext cx="1428749" cy="131118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12</xdr:col>
      <xdr:colOff>359834</xdr:colOff>
      <xdr:row>91</xdr:row>
      <xdr:rowOff>42333</xdr:rowOff>
    </xdr:from>
    <xdr:to>
      <xdr:col>12</xdr:col>
      <xdr:colOff>1883834</xdr:colOff>
      <xdr:row>98</xdr:row>
      <xdr:rowOff>81785</xdr:rowOff>
    </xdr:to>
    <xdr:pic>
      <xdr:nvPicPr>
        <xdr:cNvPr id="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 bwMode="auto">
        <a:xfrm>
          <a:off x="10678584" y="17356666"/>
          <a:ext cx="1524000" cy="137295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2"/>
  <sheetViews>
    <sheetView showGridLines="0" zoomScale="90" zoomScaleNormal="90" workbookViewId="0">
      <pane ySplit="2" topLeftCell="A33" activePane="bottomLeft" state="frozen"/>
      <selection activeCell="E33" sqref="E33"/>
      <selection pane="bottomLeft" activeCell="M72" sqref="M72"/>
    </sheetView>
  </sheetViews>
  <sheetFormatPr defaultColWidth="9.140625" defaultRowHeight="15" x14ac:dyDescent="0.25"/>
  <cols>
    <col min="1" max="1" width="16.28515625" style="1" customWidth="1"/>
    <col min="2" max="2" width="29.5703125" style="1" bestFit="1" customWidth="1"/>
    <col min="3" max="3" width="9.42578125" style="1" bestFit="1" customWidth="1"/>
    <col min="4" max="4" width="1.7109375" style="19" customWidth="1"/>
    <col min="5" max="6" width="21.28515625" style="19" customWidth="1"/>
    <col min="7" max="12" width="9.140625" style="1" customWidth="1"/>
    <col min="13" max="13" width="39.28515625" style="1" customWidth="1"/>
    <col min="14" max="16384" width="9.140625" style="1"/>
  </cols>
  <sheetData>
    <row r="1" spans="1:13" ht="21" customHeight="1" x14ac:dyDescent="0.25">
      <c r="A1" s="41" t="s">
        <v>0</v>
      </c>
      <c r="B1" s="42"/>
      <c r="C1" s="42"/>
      <c r="D1" s="43"/>
      <c r="E1" s="47" t="s">
        <v>62</v>
      </c>
      <c r="F1" s="49" t="s">
        <v>1</v>
      </c>
      <c r="G1" s="41" t="s">
        <v>2</v>
      </c>
      <c r="H1" s="42"/>
      <c r="I1" s="42"/>
      <c r="J1" s="42"/>
      <c r="K1" s="42"/>
      <c r="L1" s="42"/>
      <c r="M1" s="43"/>
    </row>
    <row r="2" spans="1:13" ht="21" customHeight="1" x14ac:dyDescent="0.25">
      <c r="A2" s="44"/>
      <c r="B2" s="45"/>
      <c r="C2" s="45"/>
      <c r="D2" s="46"/>
      <c r="E2" s="48"/>
      <c r="F2" s="50"/>
      <c r="G2" s="44"/>
      <c r="H2" s="45"/>
      <c r="I2" s="45"/>
      <c r="J2" s="45"/>
      <c r="K2" s="45"/>
      <c r="L2" s="45"/>
      <c r="M2" s="46"/>
    </row>
    <row r="3" spans="1:13" x14ac:dyDescent="0.25">
      <c r="A3" s="2"/>
      <c r="B3" s="3"/>
      <c r="C3" s="3"/>
      <c r="D3" s="4"/>
      <c r="E3" s="35">
        <v>750000</v>
      </c>
      <c r="F3" s="38">
        <f>595000*4</f>
        <v>2380000</v>
      </c>
      <c r="G3" s="5"/>
      <c r="H3" s="6"/>
      <c r="I3" s="6"/>
      <c r="J3" s="6"/>
      <c r="K3" s="6"/>
      <c r="L3" s="6"/>
      <c r="M3" s="7"/>
    </row>
    <row r="4" spans="1:13" ht="15" customHeight="1" x14ac:dyDescent="0.25">
      <c r="A4" s="8" t="s">
        <v>3</v>
      </c>
      <c r="B4" s="9"/>
      <c r="C4" s="9"/>
      <c r="D4" s="10"/>
      <c r="E4" s="36"/>
      <c r="F4" s="39"/>
      <c r="G4" s="11"/>
      <c r="M4" s="12"/>
    </row>
    <row r="5" spans="1:13" x14ac:dyDescent="0.25">
      <c r="A5" s="13" t="s">
        <v>4</v>
      </c>
      <c r="B5" s="13" t="s">
        <v>5</v>
      </c>
      <c r="C5" s="13" t="s">
        <v>6</v>
      </c>
      <c r="D5" s="14"/>
      <c r="E5" s="36"/>
      <c r="F5" s="39"/>
      <c r="G5" s="11"/>
      <c r="M5" s="12"/>
    </row>
    <row r="6" spans="1:13" s="19" customFormat="1" x14ac:dyDescent="0.25">
      <c r="A6" s="15" t="s">
        <v>7</v>
      </c>
      <c r="B6" s="15" t="s">
        <v>8</v>
      </c>
      <c r="C6" s="16">
        <v>1</v>
      </c>
      <c r="D6" s="17"/>
      <c r="E6" s="36"/>
      <c r="F6" s="39"/>
      <c r="G6" s="18"/>
      <c r="M6" s="17"/>
    </row>
    <row r="7" spans="1:13" x14ac:dyDescent="0.25">
      <c r="A7" s="15" t="s">
        <v>7</v>
      </c>
      <c r="B7" s="15" t="s">
        <v>9</v>
      </c>
      <c r="C7" s="16">
        <v>1</v>
      </c>
      <c r="D7" s="17"/>
      <c r="E7" s="36"/>
      <c r="F7" s="39"/>
      <c r="G7" s="11"/>
      <c r="M7" s="12"/>
    </row>
    <row r="8" spans="1:13" x14ac:dyDescent="0.25">
      <c r="A8" s="15" t="s">
        <v>7</v>
      </c>
      <c r="B8" s="15" t="s">
        <v>10</v>
      </c>
      <c r="C8" s="16">
        <v>1</v>
      </c>
      <c r="D8" s="17"/>
      <c r="E8" s="36"/>
      <c r="F8" s="39"/>
      <c r="G8" s="11"/>
      <c r="M8" s="12"/>
    </row>
    <row r="9" spans="1:13" s="19" customFormat="1" x14ac:dyDescent="0.25">
      <c r="A9" s="15" t="s">
        <v>7</v>
      </c>
      <c r="B9" s="15" t="s">
        <v>11</v>
      </c>
      <c r="C9" s="16">
        <v>1</v>
      </c>
      <c r="D9" s="17"/>
      <c r="E9" s="36"/>
      <c r="F9" s="39"/>
      <c r="G9" s="18"/>
      <c r="M9" s="17"/>
    </row>
    <row r="10" spans="1:13" s="19" customFormat="1" x14ac:dyDescent="0.25">
      <c r="A10"/>
      <c r="B10"/>
      <c r="C10" s="22">
        <f>SUM(C6:C9)</f>
        <v>4</v>
      </c>
      <c r="D10" s="17"/>
      <c r="E10" s="36"/>
      <c r="F10" s="39"/>
      <c r="G10" s="18"/>
      <c r="M10" s="17"/>
    </row>
    <row r="11" spans="1:13" x14ac:dyDescent="0.25">
      <c r="A11"/>
      <c r="B11"/>
      <c r="C11"/>
      <c r="D11" s="17"/>
      <c r="E11" s="36"/>
      <c r="F11" s="39"/>
      <c r="G11" s="11"/>
      <c r="M11" s="12"/>
    </row>
    <row r="12" spans="1:13" s="19" customFormat="1" x14ac:dyDescent="0.25">
      <c r="A12" s="20"/>
      <c r="B12" s="21"/>
      <c r="C12" s="22"/>
      <c r="D12" s="23"/>
      <c r="E12" s="37"/>
      <c r="F12" s="40"/>
      <c r="G12" s="24"/>
      <c r="H12" s="25"/>
      <c r="I12" s="25"/>
      <c r="J12" s="25"/>
      <c r="K12" s="25"/>
      <c r="L12" s="25"/>
      <c r="M12" s="26"/>
    </row>
    <row r="13" spans="1:13" x14ac:dyDescent="0.25">
      <c r="A13" s="2"/>
      <c r="B13" s="3"/>
      <c r="C13" s="3"/>
      <c r="D13" s="4"/>
      <c r="E13" s="35">
        <v>750000</v>
      </c>
      <c r="F13" s="38">
        <f>595000*4</f>
        <v>2380000</v>
      </c>
      <c r="G13" s="5"/>
      <c r="H13" s="6"/>
      <c r="I13" s="6"/>
      <c r="J13" s="6"/>
      <c r="K13" s="6"/>
      <c r="L13" s="6"/>
      <c r="M13" s="7"/>
    </row>
    <row r="14" spans="1:13" ht="15" customHeight="1" x14ac:dyDescent="0.25">
      <c r="A14" s="8" t="s">
        <v>14</v>
      </c>
      <c r="B14" s="9"/>
      <c r="C14" s="9"/>
      <c r="D14" s="10"/>
      <c r="E14" s="36"/>
      <c r="F14" s="39"/>
      <c r="G14" s="11"/>
      <c r="M14" s="12"/>
    </row>
    <row r="15" spans="1:13" x14ac:dyDescent="0.25">
      <c r="A15" s="13" t="s">
        <v>4</v>
      </c>
      <c r="B15" s="13" t="s">
        <v>5</v>
      </c>
      <c r="C15" s="13" t="s">
        <v>6</v>
      </c>
      <c r="D15" s="14"/>
      <c r="E15" s="36"/>
      <c r="F15" s="39"/>
      <c r="G15" s="11"/>
      <c r="M15" s="12"/>
    </row>
    <row r="16" spans="1:13" s="19" customFormat="1" x14ac:dyDescent="0.25">
      <c r="A16" s="15" t="s">
        <v>7</v>
      </c>
      <c r="B16" s="15" t="s">
        <v>8</v>
      </c>
      <c r="C16" s="16">
        <v>1</v>
      </c>
      <c r="D16" s="17"/>
      <c r="E16" s="36"/>
      <c r="F16" s="39"/>
      <c r="G16" s="18"/>
      <c r="M16" s="17"/>
    </row>
    <row r="17" spans="1:13" x14ac:dyDescent="0.25">
      <c r="A17" s="15" t="s">
        <v>7</v>
      </c>
      <c r="B17" s="15" t="s">
        <v>9</v>
      </c>
      <c r="C17" s="16">
        <v>1</v>
      </c>
      <c r="D17" s="17"/>
      <c r="E17" s="36"/>
      <c r="F17" s="39"/>
      <c r="G17" s="11"/>
      <c r="M17" s="12"/>
    </row>
    <row r="18" spans="1:13" x14ac:dyDescent="0.25">
      <c r="A18" s="15" t="s">
        <v>7</v>
      </c>
      <c r="B18" s="15" t="s">
        <v>12</v>
      </c>
      <c r="C18" s="16">
        <v>1</v>
      </c>
      <c r="D18" s="17"/>
      <c r="E18" s="36"/>
      <c r="F18" s="39"/>
      <c r="G18" s="11"/>
      <c r="M18" s="12"/>
    </row>
    <row r="19" spans="1:13" s="19" customFormat="1" x14ac:dyDescent="0.25">
      <c r="A19" s="15" t="s">
        <v>7</v>
      </c>
      <c r="B19" s="15" t="s">
        <v>15</v>
      </c>
      <c r="C19" s="16">
        <v>1</v>
      </c>
      <c r="D19" s="17"/>
      <c r="E19" s="36"/>
      <c r="F19" s="39"/>
      <c r="G19" s="18"/>
      <c r="M19" s="17"/>
    </row>
    <row r="20" spans="1:13" s="19" customFormat="1" x14ac:dyDescent="0.25">
      <c r="A20"/>
      <c r="B20"/>
      <c r="C20" s="22">
        <f>SUM(C16:C19)</f>
        <v>4</v>
      </c>
      <c r="D20" s="17"/>
      <c r="E20" s="36"/>
      <c r="F20" s="39"/>
      <c r="G20" s="18"/>
      <c r="M20" s="17"/>
    </row>
    <row r="21" spans="1:13" x14ac:dyDescent="0.25">
      <c r="A21"/>
      <c r="B21"/>
      <c r="C21"/>
      <c r="D21" s="17"/>
      <c r="E21" s="36"/>
      <c r="F21" s="39"/>
      <c r="G21" s="11"/>
      <c r="M21" s="12"/>
    </row>
    <row r="22" spans="1:13" s="19" customFormat="1" x14ac:dyDescent="0.25">
      <c r="A22" s="20"/>
      <c r="B22" s="21"/>
      <c r="C22" s="22"/>
      <c r="D22" s="23"/>
      <c r="E22" s="37"/>
      <c r="F22" s="40"/>
      <c r="G22" s="24"/>
      <c r="H22" s="25"/>
      <c r="I22" s="25"/>
      <c r="J22" s="25"/>
      <c r="K22" s="25"/>
      <c r="L22" s="25"/>
      <c r="M22" s="26"/>
    </row>
    <row r="23" spans="1:13" x14ac:dyDescent="0.25">
      <c r="A23" s="2"/>
      <c r="B23" s="3"/>
      <c r="C23" s="3"/>
      <c r="D23" s="4"/>
      <c r="E23" s="35">
        <v>750000</v>
      </c>
      <c r="F23" s="38">
        <f>595000*4</f>
        <v>2380000</v>
      </c>
      <c r="G23" s="5"/>
      <c r="H23" s="6"/>
      <c r="I23" s="6"/>
      <c r="J23" s="6"/>
      <c r="K23" s="6"/>
      <c r="L23" s="6"/>
      <c r="M23" s="7"/>
    </row>
    <row r="24" spans="1:13" ht="15" customHeight="1" x14ac:dyDescent="0.25">
      <c r="A24" s="8" t="s">
        <v>18</v>
      </c>
      <c r="B24" s="9"/>
      <c r="C24" s="9"/>
      <c r="D24" s="10"/>
      <c r="E24" s="36"/>
      <c r="F24" s="39"/>
      <c r="G24" s="11"/>
      <c r="M24" s="12"/>
    </row>
    <row r="25" spans="1:13" x14ac:dyDescent="0.25">
      <c r="A25" s="13" t="s">
        <v>4</v>
      </c>
      <c r="B25" s="13" t="s">
        <v>5</v>
      </c>
      <c r="C25" s="13" t="s">
        <v>6</v>
      </c>
      <c r="D25" s="14"/>
      <c r="E25" s="36"/>
      <c r="F25" s="39"/>
      <c r="G25" s="11"/>
      <c r="M25" s="12"/>
    </row>
    <row r="26" spans="1:13" s="19" customFormat="1" x14ac:dyDescent="0.25">
      <c r="A26" s="15" t="s">
        <v>7</v>
      </c>
      <c r="B26" s="15" t="s">
        <v>11</v>
      </c>
      <c r="C26" s="16">
        <v>1</v>
      </c>
      <c r="D26" s="17"/>
      <c r="E26" s="36"/>
      <c r="F26" s="39"/>
      <c r="G26" s="18"/>
      <c r="M26" s="17"/>
    </row>
    <row r="27" spans="1:13" x14ac:dyDescent="0.25">
      <c r="A27" s="15" t="s">
        <v>7</v>
      </c>
      <c r="B27" s="15" t="s">
        <v>19</v>
      </c>
      <c r="C27" s="16">
        <v>1</v>
      </c>
      <c r="D27" s="17"/>
      <c r="E27" s="36"/>
      <c r="F27" s="39"/>
      <c r="G27" s="11"/>
      <c r="M27" s="12"/>
    </row>
    <row r="28" spans="1:13" x14ac:dyDescent="0.25">
      <c r="A28" s="15" t="s">
        <v>7</v>
      </c>
      <c r="B28" s="15" t="s">
        <v>8</v>
      </c>
      <c r="C28" s="16">
        <v>1</v>
      </c>
      <c r="D28" s="17"/>
      <c r="E28" s="36"/>
      <c r="F28" s="39"/>
      <c r="G28" s="11"/>
      <c r="M28" s="12"/>
    </row>
    <row r="29" spans="1:13" s="19" customFormat="1" x14ac:dyDescent="0.25">
      <c r="A29" s="15" t="s">
        <v>7</v>
      </c>
      <c r="B29" s="15" t="s">
        <v>21</v>
      </c>
      <c r="C29" s="16">
        <v>1</v>
      </c>
      <c r="D29" s="17"/>
      <c r="E29" s="36"/>
      <c r="F29" s="39"/>
      <c r="G29" s="18"/>
      <c r="M29" s="17"/>
    </row>
    <row r="30" spans="1:13" s="19" customFormat="1" x14ac:dyDescent="0.25">
      <c r="A30"/>
      <c r="B30"/>
      <c r="C30" s="22">
        <f>SUM(C26:C29)</f>
        <v>4</v>
      </c>
      <c r="D30" s="17"/>
      <c r="E30" s="36"/>
      <c r="F30" s="39"/>
      <c r="G30" s="18"/>
      <c r="M30" s="17"/>
    </row>
    <row r="31" spans="1:13" x14ac:dyDescent="0.25">
      <c r="A31"/>
      <c r="B31"/>
      <c r="C31"/>
      <c r="D31" s="17"/>
      <c r="E31" s="36"/>
      <c r="F31" s="39"/>
      <c r="G31" s="11"/>
      <c r="M31" s="12"/>
    </row>
    <row r="32" spans="1:13" s="19" customFormat="1" x14ac:dyDescent="0.25">
      <c r="A32" s="20"/>
      <c r="B32" s="21"/>
      <c r="C32" s="22"/>
      <c r="D32" s="23"/>
      <c r="E32" s="37"/>
      <c r="F32" s="40"/>
      <c r="G32" s="24"/>
      <c r="H32" s="25"/>
      <c r="I32" s="25"/>
      <c r="J32" s="25"/>
      <c r="K32" s="25"/>
      <c r="L32" s="25"/>
      <c r="M32" s="26"/>
    </row>
    <row r="33" spans="1:13" x14ac:dyDescent="0.25">
      <c r="A33" s="2"/>
      <c r="B33" s="3"/>
      <c r="C33" s="3"/>
      <c r="D33" s="4"/>
      <c r="E33" s="35">
        <v>750000</v>
      </c>
      <c r="F33" s="38">
        <f>595000*4</f>
        <v>2380000</v>
      </c>
      <c r="G33" s="5"/>
      <c r="H33" s="6"/>
      <c r="I33" s="6"/>
      <c r="J33" s="6"/>
      <c r="K33" s="6"/>
      <c r="L33" s="6"/>
      <c r="M33" s="7"/>
    </row>
    <row r="34" spans="1:13" ht="15" customHeight="1" x14ac:dyDescent="0.25">
      <c r="A34" s="8" t="s">
        <v>22</v>
      </c>
      <c r="B34" s="9"/>
      <c r="C34" s="9"/>
      <c r="D34" s="10"/>
      <c r="E34" s="36"/>
      <c r="F34" s="39"/>
      <c r="G34" s="11"/>
      <c r="M34" s="12"/>
    </row>
    <row r="35" spans="1:13" x14ac:dyDescent="0.25">
      <c r="A35" s="13" t="s">
        <v>23</v>
      </c>
      <c r="B35" s="13" t="s">
        <v>5</v>
      </c>
      <c r="C35" s="13" t="s">
        <v>6</v>
      </c>
      <c r="D35" s="14"/>
      <c r="E35" s="36"/>
      <c r="F35" s="39"/>
      <c r="G35" s="11"/>
      <c r="M35" s="12"/>
    </row>
    <row r="36" spans="1:13" s="19" customFormat="1" x14ac:dyDescent="0.25">
      <c r="A36" s="15"/>
      <c r="B36" s="15" t="s">
        <v>11</v>
      </c>
      <c r="C36" s="16">
        <v>1</v>
      </c>
      <c r="D36" s="17"/>
      <c r="E36" s="36"/>
      <c r="F36" s="39"/>
      <c r="G36" s="18"/>
      <c r="M36" s="17"/>
    </row>
    <row r="37" spans="1:13" x14ac:dyDescent="0.25">
      <c r="A37" s="15"/>
      <c r="B37" s="15" t="s">
        <v>16</v>
      </c>
      <c r="C37" s="16">
        <v>1</v>
      </c>
      <c r="D37" s="17"/>
      <c r="E37" s="36"/>
      <c r="F37" s="39"/>
      <c r="G37" s="11"/>
      <c r="M37" s="12"/>
    </row>
    <row r="38" spans="1:13" x14ac:dyDescent="0.25">
      <c r="A38" s="15"/>
      <c r="B38" s="15" t="s">
        <v>12</v>
      </c>
      <c r="C38" s="16">
        <v>1</v>
      </c>
      <c r="D38" s="17"/>
      <c r="E38" s="36"/>
      <c r="F38" s="39"/>
      <c r="G38" s="11"/>
      <c r="M38" s="12"/>
    </row>
    <row r="39" spans="1:13" s="19" customFormat="1" x14ac:dyDescent="0.25">
      <c r="A39" s="15"/>
      <c r="B39" s="15" t="s">
        <v>21</v>
      </c>
      <c r="C39" s="16">
        <v>1</v>
      </c>
      <c r="D39" s="17"/>
      <c r="E39" s="36"/>
      <c r="F39" s="39"/>
      <c r="G39" s="18"/>
      <c r="M39" s="17"/>
    </row>
    <row r="40" spans="1:13" s="19" customFormat="1" x14ac:dyDescent="0.25">
      <c r="A40"/>
      <c r="B40"/>
      <c r="C40" s="22">
        <f>SUM(C36:C39)</f>
        <v>4</v>
      </c>
      <c r="D40" s="17"/>
      <c r="E40" s="36"/>
      <c r="F40" s="39"/>
      <c r="G40" s="18"/>
      <c r="M40" s="17"/>
    </row>
    <row r="41" spans="1:13" x14ac:dyDescent="0.25">
      <c r="A41"/>
      <c r="B41"/>
      <c r="C41"/>
      <c r="D41" s="17"/>
      <c r="E41" s="36"/>
      <c r="F41" s="39"/>
      <c r="G41" s="11"/>
      <c r="M41" s="12"/>
    </row>
    <row r="42" spans="1:13" s="19" customFormat="1" x14ac:dyDescent="0.25">
      <c r="A42" s="20"/>
      <c r="B42" s="21"/>
      <c r="C42" s="22"/>
      <c r="D42" s="23"/>
      <c r="E42" s="37"/>
      <c r="F42" s="40"/>
      <c r="G42" s="24"/>
      <c r="H42" s="25"/>
      <c r="I42" s="25"/>
      <c r="J42" s="25"/>
      <c r="K42" s="25"/>
      <c r="L42" s="25"/>
      <c r="M42" s="26"/>
    </row>
    <row r="43" spans="1:13" x14ac:dyDescent="0.25">
      <c r="A43" s="2"/>
      <c r="B43" s="3"/>
      <c r="C43" s="3"/>
      <c r="D43" s="4"/>
      <c r="E43" s="35">
        <v>750000</v>
      </c>
      <c r="F43" s="38">
        <f>595000*4</f>
        <v>2380000</v>
      </c>
      <c r="G43" s="5"/>
      <c r="H43" s="6"/>
      <c r="I43" s="6"/>
      <c r="J43" s="6"/>
      <c r="K43" s="6"/>
      <c r="L43" s="6"/>
      <c r="M43" s="7"/>
    </row>
    <row r="44" spans="1:13" ht="15" customHeight="1" x14ac:dyDescent="0.25">
      <c r="A44" s="8" t="s">
        <v>24</v>
      </c>
      <c r="B44" s="9"/>
      <c r="C44" s="9"/>
      <c r="D44" s="10"/>
      <c r="E44" s="36"/>
      <c r="F44" s="39"/>
      <c r="G44" s="11"/>
      <c r="M44" s="12"/>
    </row>
    <row r="45" spans="1:13" x14ac:dyDescent="0.25">
      <c r="A45" s="13" t="s">
        <v>4</v>
      </c>
      <c r="B45" s="13" t="s">
        <v>5</v>
      </c>
      <c r="C45" s="13" t="s">
        <v>6</v>
      </c>
      <c r="D45" s="14"/>
      <c r="E45" s="36"/>
      <c r="F45" s="39"/>
      <c r="G45" s="11"/>
      <c r="M45" s="12"/>
    </row>
    <row r="46" spans="1:13" s="19" customFormat="1" x14ac:dyDescent="0.25">
      <c r="A46" s="15" t="s">
        <v>7</v>
      </c>
      <c r="B46" s="15" t="s">
        <v>11</v>
      </c>
      <c r="C46" s="16">
        <v>1</v>
      </c>
      <c r="D46" s="17"/>
      <c r="E46" s="36"/>
      <c r="F46" s="39"/>
      <c r="G46" s="18"/>
      <c r="M46" s="17"/>
    </row>
    <row r="47" spans="1:13" x14ac:dyDescent="0.25">
      <c r="A47" s="15" t="s">
        <v>7</v>
      </c>
      <c r="B47" s="15" t="s">
        <v>25</v>
      </c>
      <c r="C47" s="16">
        <v>1</v>
      </c>
      <c r="D47" s="17"/>
      <c r="E47" s="36"/>
      <c r="F47" s="39"/>
      <c r="G47" s="11"/>
      <c r="M47" s="12"/>
    </row>
    <row r="48" spans="1:13" x14ac:dyDescent="0.25">
      <c r="A48" s="15" t="s">
        <v>7</v>
      </c>
      <c r="B48" s="15" t="s">
        <v>9</v>
      </c>
      <c r="C48" s="16">
        <v>1</v>
      </c>
      <c r="D48" s="17"/>
      <c r="E48" s="36"/>
      <c r="F48" s="39"/>
      <c r="G48" s="11"/>
      <c r="M48" s="12"/>
    </row>
    <row r="49" spans="1:13" s="19" customFormat="1" x14ac:dyDescent="0.25">
      <c r="A49" s="15" t="s">
        <v>7</v>
      </c>
      <c r="B49" s="15" t="s">
        <v>12</v>
      </c>
      <c r="C49" s="16">
        <v>1</v>
      </c>
      <c r="D49" s="17"/>
      <c r="E49" s="36"/>
      <c r="F49" s="39"/>
      <c r="G49" s="18"/>
      <c r="M49" s="17"/>
    </row>
    <row r="50" spans="1:13" s="19" customFormat="1" x14ac:dyDescent="0.25">
      <c r="A50"/>
      <c r="B50"/>
      <c r="C50" s="22">
        <f>SUM(C46:C49)</f>
        <v>4</v>
      </c>
      <c r="D50" s="17"/>
      <c r="E50" s="36"/>
      <c r="F50" s="39"/>
      <c r="G50" s="18"/>
      <c r="M50" s="17"/>
    </row>
    <row r="51" spans="1:13" x14ac:dyDescent="0.25">
      <c r="A51"/>
      <c r="B51"/>
      <c r="C51"/>
      <c r="D51" s="17"/>
      <c r="E51" s="36"/>
      <c r="F51" s="39"/>
      <c r="G51" s="11"/>
      <c r="M51" s="12"/>
    </row>
    <row r="52" spans="1:13" s="19" customFormat="1" x14ac:dyDescent="0.25">
      <c r="A52" s="20"/>
      <c r="B52" s="21"/>
      <c r="C52" s="22"/>
      <c r="D52" s="23"/>
      <c r="E52" s="37"/>
      <c r="F52" s="40"/>
      <c r="G52" s="24"/>
      <c r="H52" s="25"/>
      <c r="I52" s="25"/>
      <c r="J52" s="25"/>
      <c r="K52" s="25"/>
      <c r="L52" s="25"/>
      <c r="M52" s="26"/>
    </row>
    <row r="53" spans="1:13" x14ac:dyDescent="0.25">
      <c r="A53" s="2"/>
      <c r="B53" s="3"/>
      <c r="C53" s="3"/>
      <c r="D53" s="4"/>
      <c r="E53" s="35">
        <v>750000</v>
      </c>
      <c r="F53" s="38">
        <f>595000*4</f>
        <v>2380000</v>
      </c>
      <c r="G53" s="5"/>
      <c r="H53" s="6"/>
      <c r="I53" s="6"/>
      <c r="J53" s="6"/>
      <c r="K53" s="6"/>
      <c r="L53" s="6"/>
      <c r="M53" s="7"/>
    </row>
    <row r="54" spans="1:13" ht="15" customHeight="1" x14ac:dyDescent="0.25">
      <c r="A54" s="8" t="s">
        <v>27</v>
      </c>
      <c r="B54" s="9"/>
      <c r="C54" s="9"/>
      <c r="D54" s="10"/>
      <c r="E54" s="36"/>
      <c r="F54" s="39"/>
      <c r="G54" s="11"/>
      <c r="M54" s="12"/>
    </row>
    <row r="55" spans="1:13" x14ac:dyDescent="0.25">
      <c r="A55" s="13" t="s">
        <v>4</v>
      </c>
      <c r="B55" s="13" t="s">
        <v>5</v>
      </c>
      <c r="C55" s="13" t="s">
        <v>6</v>
      </c>
      <c r="D55" s="14"/>
      <c r="E55" s="36"/>
      <c r="F55" s="39"/>
      <c r="G55" s="11"/>
      <c r="M55" s="12"/>
    </row>
    <row r="56" spans="1:13" s="19" customFormat="1" x14ac:dyDescent="0.25">
      <c r="A56" s="15" t="s">
        <v>7</v>
      </c>
      <c r="B56" s="15" t="s">
        <v>28</v>
      </c>
      <c r="C56" s="16">
        <v>1</v>
      </c>
      <c r="D56" s="17"/>
      <c r="E56" s="36"/>
      <c r="F56" s="39"/>
      <c r="G56" s="18"/>
      <c r="M56" s="17"/>
    </row>
    <row r="57" spans="1:13" x14ac:dyDescent="0.25">
      <c r="A57" s="15" t="s">
        <v>7</v>
      </c>
      <c r="B57" s="15" t="s">
        <v>20</v>
      </c>
      <c r="C57" s="16">
        <v>1</v>
      </c>
      <c r="D57" s="17"/>
      <c r="E57" s="36"/>
      <c r="F57" s="39"/>
      <c r="G57" s="11"/>
      <c r="M57" s="12"/>
    </row>
    <row r="58" spans="1:13" x14ac:dyDescent="0.25">
      <c r="A58" s="15" t="s">
        <v>7</v>
      </c>
      <c r="B58" s="15" t="s">
        <v>21</v>
      </c>
      <c r="C58" s="16">
        <v>1</v>
      </c>
      <c r="D58" s="17"/>
      <c r="E58" s="36"/>
      <c r="F58" s="39"/>
      <c r="G58" s="11"/>
      <c r="M58" s="12"/>
    </row>
    <row r="59" spans="1:13" s="19" customFormat="1" x14ac:dyDescent="0.25">
      <c r="A59" s="15" t="s">
        <v>7</v>
      </c>
      <c r="B59" s="15" t="s">
        <v>8</v>
      </c>
      <c r="C59" s="16">
        <v>1</v>
      </c>
      <c r="D59" s="17"/>
      <c r="E59" s="36"/>
      <c r="F59" s="39"/>
      <c r="G59" s="18"/>
      <c r="M59" s="17"/>
    </row>
    <row r="60" spans="1:13" s="19" customFormat="1" x14ac:dyDescent="0.25">
      <c r="A60"/>
      <c r="B60"/>
      <c r="C60" s="22">
        <f>SUM(C56:C59)</f>
        <v>4</v>
      </c>
      <c r="D60" s="17"/>
      <c r="E60" s="36"/>
      <c r="F60" s="39"/>
      <c r="G60" s="18"/>
      <c r="M60" s="17"/>
    </row>
    <row r="61" spans="1:13" x14ac:dyDescent="0.25">
      <c r="A61"/>
      <c r="B61"/>
      <c r="C61"/>
      <c r="D61" s="17"/>
      <c r="E61" s="36"/>
      <c r="F61" s="39"/>
      <c r="G61" s="11"/>
      <c r="M61" s="12"/>
    </row>
    <row r="62" spans="1:13" s="19" customFormat="1" x14ac:dyDescent="0.25">
      <c r="A62" s="20"/>
      <c r="B62" s="21"/>
      <c r="C62" s="22"/>
      <c r="D62" s="23"/>
      <c r="E62" s="37"/>
      <c r="F62" s="40"/>
      <c r="G62" s="24"/>
      <c r="H62" s="25"/>
      <c r="I62" s="25"/>
      <c r="J62" s="25"/>
      <c r="K62" s="25"/>
      <c r="L62" s="25"/>
      <c r="M62" s="26"/>
    </row>
    <row r="63" spans="1:13" x14ac:dyDescent="0.25">
      <c r="A63" s="2"/>
      <c r="B63" s="3"/>
      <c r="C63" s="3"/>
      <c r="D63" s="4"/>
      <c r="E63" s="35">
        <v>750000</v>
      </c>
      <c r="F63" s="38">
        <f>595000*4</f>
        <v>2380000</v>
      </c>
      <c r="G63" s="5"/>
      <c r="H63" s="6"/>
      <c r="I63" s="6"/>
      <c r="J63" s="6"/>
      <c r="K63" s="6"/>
      <c r="L63" s="6"/>
      <c r="M63" s="7"/>
    </row>
    <row r="64" spans="1:13" ht="15" customHeight="1" x14ac:dyDescent="0.25">
      <c r="A64" s="8" t="s">
        <v>63</v>
      </c>
      <c r="B64" s="9"/>
      <c r="C64" s="9"/>
      <c r="D64" s="10"/>
      <c r="E64" s="36"/>
      <c r="F64" s="39"/>
      <c r="G64" s="11"/>
      <c r="M64" s="12"/>
    </row>
    <row r="65" spans="1:13" x14ac:dyDescent="0.25">
      <c r="A65" s="13" t="s">
        <v>4</v>
      </c>
      <c r="B65" s="13" t="s">
        <v>5</v>
      </c>
      <c r="C65" s="13" t="s">
        <v>6</v>
      </c>
      <c r="D65" s="14"/>
      <c r="E65" s="36"/>
      <c r="F65" s="39"/>
      <c r="G65" s="11"/>
      <c r="M65" s="12"/>
    </row>
    <row r="66" spans="1:13" s="19" customFormat="1" x14ac:dyDescent="0.25">
      <c r="A66" s="15" t="s">
        <v>7</v>
      </c>
      <c r="B66" s="15" t="s">
        <v>12</v>
      </c>
      <c r="C66" s="16">
        <v>1</v>
      </c>
      <c r="D66" s="17"/>
      <c r="E66" s="36"/>
      <c r="F66" s="39"/>
      <c r="G66" s="18"/>
      <c r="M66" s="17"/>
    </row>
    <row r="67" spans="1:13" x14ac:dyDescent="0.25">
      <c r="A67" s="15" t="s">
        <v>7</v>
      </c>
      <c r="B67" s="15" t="s">
        <v>13</v>
      </c>
      <c r="C67" s="16">
        <v>1</v>
      </c>
      <c r="D67" s="17"/>
      <c r="E67" s="36"/>
      <c r="F67" s="39"/>
      <c r="G67" s="11"/>
      <c r="M67" s="12"/>
    </row>
    <row r="68" spans="1:13" x14ac:dyDescent="0.25">
      <c r="A68" s="15" t="s">
        <v>7</v>
      </c>
      <c r="B68" s="15" t="s">
        <v>16</v>
      </c>
      <c r="C68" s="16">
        <v>1</v>
      </c>
      <c r="D68" s="17"/>
      <c r="E68" s="36"/>
      <c r="F68" s="39"/>
      <c r="G68" s="11"/>
      <c r="M68" s="12"/>
    </row>
    <row r="69" spans="1:13" s="19" customFormat="1" x14ac:dyDescent="0.25">
      <c r="A69" s="15" t="s">
        <v>7</v>
      </c>
      <c r="B69" s="15" t="s">
        <v>17</v>
      </c>
      <c r="C69" s="16">
        <v>1</v>
      </c>
      <c r="D69" s="17"/>
      <c r="E69" s="36"/>
      <c r="F69" s="39"/>
      <c r="G69" s="18"/>
      <c r="M69" s="17"/>
    </row>
    <row r="70" spans="1:13" s="19" customFormat="1" x14ac:dyDescent="0.25">
      <c r="A70"/>
      <c r="B70"/>
      <c r="C70" s="22">
        <f>SUM(C66:C69)</f>
        <v>4</v>
      </c>
      <c r="D70" s="17"/>
      <c r="E70" s="36"/>
      <c r="F70" s="39"/>
      <c r="G70" s="18"/>
      <c r="M70" s="17"/>
    </row>
    <row r="71" spans="1:13" x14ac:dyDescent="0.25">
      <c r="A71"/>
      <c r="B71"/>
      <c r="C71"/>
      <c r="D71" s="17"/>
      <c r="E71" s="36"/>
      <c r="F71" s="39"/>
      <c r="G71" s="11"/>
      <c r="M71" s="12"/>
    </row>
    <row r="72" spans="1:13" s="19" customFormat="1" x14ac:dyDescent="0.25">
      <c r="A72" s="20"/>
      <c r="B72" s="21"/>
      <c r="C72" s="33"/>
      <c r="D72" s="23"/>
      <c r="E72" s="37"/>
      <c r="F72" s="40"/>
      <c r="G72" s="24"/>
      <c r="H72" s="25"/>
      <c r="I72" s="25"/>
      <c r="J72" s="25"/>
      <c r="K72" s="25"/>
      <c r="L72" s="25"/>
      <c r="M72" s="26"/>
    </row>
    <row r="73" spans="1:13" x14ac:dyDescent="0.25">
      <c r="A73" s="2"/>
      <c r="B73" s="3"/>
      <c r="C73" s="3"/>
      <c r="D73" s="4"/>
      <c r="E73" s="35">
        <v>750000</v>
      </c>
      <c r="F73" s="38">
        <f>595000*4</f>
        <v>2380000</v>
      </c>
      <c r="G73" s="5"/>
      <c r="H73" s="6"/>
      <c r="I73" s="6"/>
      <c r="J73" s="6"/>
      <c r="K73" s="6"/>
      <c r="L73" s="6"/>
      <c r="M73" s="7"/>
    </row>
    <row r="74" spans="1:13" ht="15" customHeight="1" x14ac:dyDescent="0.25">
      <c r="A74" s="8" t="s">
        <v>64</v>
      </c>
      <c r="B74" s="9"/>
      <c r="C74" s="9"/>
      <c r="D74" s="10"/>
      <c r="E74" s="36"/>
      <c r="F74" s="39"/>
      <c r="G74" s="11"/>
      <c r="M74" s="12"/>
    </row>
    <row r="75" spans="1:13" x14ac:dyDescent="0.25">
      <c r="A75" s="13" t="s">
        <v>4</v>
      </c>
      <c r="B75" s="13" t="s">
        <v>5</v>
      </c>
      <c r="C75" s="13" t="s">
        <v>6</v>
      </c>
      <c r="D75" s="14"/>
      <c r="E75" s="36"/>
      <c r="F75" s="39"/>
      <c r="G75" s="11"/>
      <c r="M75" s="12"/>
    </row>
    <row r="76" spans="1:13" s="19" customFormat="1" x14ac:dyDescent="0.25">
      <c r="A76" s="15" t="s">
        <v>7</v>
      </c>
      <c r="B76" s="15" t="s">
        <v>17</v>
      </c>
      <c r="C76" s="16">
        <v>1</v>
      </c>
      <c r="D76" s="17"/>
      <c r="E76" s="36"/>
      <c r="F76" s="39"/>
      <c r="G76" s="18"/>
      <c r="M76" s="17"/>
    </row>
    <row r="77" spans="1:13" x14ac:dyDescent="0.25">
      <c r="A77" s="15" t="s">
        <v>7</v>
      </c>
      <c r="B77" s="15" t="s">
        <v>20</v>
      </c>
      <c r="C77" s="16">
        <v>1</v>
      </c>
      <c r="D77" s="17"/>
      <c r="E77" s="36"/>
      <c r="F77" s="39"/>
      <c r="G77" s="11"/>
      <c r="M77" s="12"/>
    </row>
    <row r="78" spans="1:13" x14ac:dyDescent="0.25">
      <c r="A78" s="15" t="s">
        <v>7</v>
      </c>
      <c r="B78" s="15" t="s">
        <v>65</v>
      </c>
      <c r="C78" s="16">
        <v>1</v>
      </c>
      <c r="D78" s="17"/>
      <c r="E78" s="36"/>
      <c r="F78" s="39"/>
      <c r="G78" s="11"/>
      <c r="M78" s="12"/>
    </row>
    <row r="79" spans="1:13" s="19" customFormat="1" x14ac:dyDescent="0.25">
      <c r="A79" s="15" t="s">
        <v>7</v>
      </c>
      <c r="B79" s="15" t="s">
        <v>12</v>
      </c>
      <c r="C79" s="16">
        <v>1</v>
      </c>
      <c r="D79" s="17"/>
      <c r="E79" s="36"/>
      <c r="F79" s="39"/>
      <c r="G79" s="18"/>
      <c r="M79" s="17"/>
    </row>
    <row r="80" spans="1:13" s="19" customFormat="1" x14ac:dyDescent="0.25">
      <c r="A80"/>
      <c r="B80"/>
      <c r="C80" s="22">
        <f>SUM(C76:C79)</f>
        <v>4</v>
      </c>
      <c r="D80" s="17"/>
      <c r="E80" s="36"/>
      <c r="F80" s="39"/>
      <c r="G80" s="18"/>
      <c r="M80" s="17"/>
    </row>
    <row r="81" spans="1:13" x14ac:dyDescent="0.25">
      <c r="A81"/>
      <c r="B81"/>
      <c r="C81"/>
      <c r="D81" s="17"/>
      <c r="E81" s="36"/>
      <c r="F81" s="39"/>
      <c r="G81" s="11"/>
      <c r="M81" s="12"/>
    </row>
    <row r="82" spans="1:13" s="19" customFormat="1" x14ac:dyDescent="0.25">
      <c r="A82" s="20"/>
      <c r="B82" s="21"/>
      <c r="C82" s="33"/>
      <c r="D82" s="23"/>
      <c r="E82" s="37"/>
      <c r="F82" s="40"/>
      <c r="G82" s="24"/>
      <c r="H82" s="25"/>
      <c r="I82" s="25"/>
      <c r="J82" s="25"/>
      <c r="K82" s="25"/>
      <c r="L82" s="25"/>
      <c r="M82" s="26"/>
    </row>
    <row r="83" spans="1:13" x14ac:dyDescent="0.25">
      <c r="A83" s="2"/>
      <c r="B83" s="3"/>
      <c r="C83" s="3"/>
      <c r="D83" s="4"/>
      <c r="E83" s="35">
        <v>750000</v>
      </c>
      <c r="F83" s="38">
        <f>595000*4</f>
        <v>2380000</v>
      </c>
      <c r="G83" s="5"/>
      <c r="H83" s="6"/>
      <c r="I83" s="6"/>
      <c r="J83" s="6"/>
      <c r="K83" s="6"/>
      <c r="L83" s="6"/>
      <c r="M83" s="7"/>
    </row>
    <row r="84" spans="1:13" ht="15" customHeight="1" x14ac:dyDescent="0.25">
      <c r="A84" s="8" t="s">
        <v>66</v>
      </c>
      <c r="B84" s="9"/>
      <c r="C84" s="9"/>
      <c r="D84" s="10"/>
      <c r="E84" s="36"/>
      <c r="F84" s="39"/>
      <c r="G84" s="11"/>
      <c r="M84" s="12"/>
    </row>
    <row r="85" spans="1:13" x14ac:dyDescent="0.25">
      <c r="A85" s="13" t="s">
        <v>4</v>
      </c>
      <c r="B85" s="13" t="s">
        <v>5</v>
      </c>
      <c r="C85" s="13" t="s">
        <v>6</v>
      </c>
      <c r="D85" s="14"/>
      <c r="E85" s="36"/>
      <c r="F85" s="39"/>
      <c r="G85" s="11"/>
      <c r="M85" s="12"/>
    </row>
    <row r="86" spans="1:13" s="19" customFormat="1" x14ac:dyDescent="0.25">
      <c r="A86" s="15" t="s">
        <v>7</v>
      </c>
      <c r="B86" s="15" t="s">
        <v>17</v>
      </c>
      <c r="C86" s="16">
        <v>1</v>
      </c>
      <c r="D86" s="17"/>
      <c r="E86" s="36"/>
      <c r="F86" s="39"/>
      <c r="G86" s="18"/>
      <c r="M86" s="17"/>
    </row>
    <row r="87" spans="1:13" x14ac:dyDescent="0.25">
      <c r="A87" s="15" t="s">
        <v>7</v>
      </c>
      <c r="B87" s="15" t="s">
        <v>26</v>
      </c>
      <c r="C87" s="16">
        <v>1</v>
      </c>
      <c r="D87" s="17"/>
      <c r="E87" s="36"/>
      <c r="F87" s="39"/>
      <c r="G87" s="11"/>
      <c r="M87" s="12"/>
    </row>
    <row r="88" spans="1:13" x14ac:dyDescent="0.25">
      <c r="A88" s="15" t="s">
        <v>7</v>
      </c>
      <c r="B88" s="15" t="s">
        <v>9</v>
      </c>
      <c r="C88" s="16">
        <v>1</v>
      </c>
      <c r="D88" s="17"/>
      <c r="E88" s="36"/>
      <c r="F88" s="39"/>
      <c r="G88" s="11"/>
      <c r="M88" s="12"/>
    </row>
    <row r="89" spans="1:13" s="19" customFormat="1" x14ac:dyDescent="0.25">
      <c r="A89" s="15" t="s">
        <v>7</v>
      </c>
      <c r="B89" s="15" t="s">
        <v>65</v>
      </c>
      <c r="C89" s="16">
        <v>1</v>
      </c>
      <c r="D89" s="17"/>
      <c r="E89" s="36"/>
      <c r="F89" s="39"/>
      <c r="G89" s="18"/>
      <c r="M89" s="17"/>
    </row>
    <row r="90" spans="1:13" s="19" customFormat="1" x14ac:dyDescent="0.25">
      <c r="A90"/>
      <c r="B90"/>
      <c r="C90" s="22">
        <f>SUM(C86:C89)</f>
        <v>4</v>
      </c>
      <c r="D90" s="17"/>
      <c r="E90" s="36"/>
      <c r="F90" s="39"/>
      <c r="G90" s="18"/>
      <c r="M90" s="17"/>
    </row>
    <row r="91" spans="1:13" x14ac:dyDescent="0.25">
      <c r="A91"/>
      <c r="B91"/>
      <c r="C91"/>
      <c r="D91" s="17"/>
      <c r="E91" s="36"/>
      <c r="F91" s="39"/>
      <c r="G91" s="11"/>
      <c r="M91" s="12"/>
    </row>
    <row r="92" spans="1:13" s="19" customFormat="1" x14ac:dyDescent="0.25">
      <c r="A92" s="20"/>
      <c r="B92" s="21"/>
      <c r="C92" s="33"/>
      <c r="D92" s="23"/>
      <c r="E92" s="37"/>
      <c r="F92" s="40"/>
      <c r="G92" s="24"/>
      <c r="H92" s="25"/>
      <c r="I92" s="25"/>
      <c r="J92" s="25"/>
      <c r="K92" s="25"/>
      <c r="L92" s="25"/>
      <c r="M92" s="26"/>
    </row>
  </sheetData>
  <mergeCells count="22">
    <mergeCell ref="E43:E52"/>
    <mergeCell ref="F43:F52"/>
    <mergeCell ref="E53:E62"/>
    <mergeCell ref="F53:F62"/>
    <mergeCell ref="E13:E22"/>
    <mergeCell ref="F13:F22"/>
    <mergeCell ref="E23:E32"/>
    <mergeCell ref="F23:F32"/>
    <mergeCell ref="E33:E42"/>
    <mergeCell ref="F33:F42"/>
    <mergeCell ref="A1:D2"/>
    <mergeCell ref="E1:E2"/>
    <mergeCell ref="F1:F2"/>
    <mergeCell ref="G1:M2"/>
    <mergeCell ref="E3:E12"/>
    <mergeCell ref="F3:F12"/>
    <mergeCell ref="E63:E72"/>
    <mergeCell ref="F63:F72"/>
    <mergeCell ref="E73:E82"/>
    <mergeCell ref="F73:F82"/>
    <mergeCell ref="E83:E92"/>
    <mergeCell ref="F83:F92"/>
  </mergeCells>
  <printOptions horizontalCentered="1"/>
  <pageMargins left="0.12" right="0.11" top="0.46" bottom="0.17" header="0.3" footer="0.14000000000000001"/>
  <pageSetup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"/>
  <sheetViews>
    <sheetView showGridLines="0" zoomScale="90" zoomScaleNormal="90" workbookViewId="0">
      <pane ySplit="10" topLeftCell="A29" activePane="bottomLeft" state="frozen"/>
      <selection activeCell="E33" sqref="E33"/>
      <selection pane="bottomLeft" activeCell="E101" sqref="E101"/>
    </sheetView>
  </sheetViews>
  <sheetFormatPr defaultColWidth="9.140625" defaultRowHeight="15" x14ac:dyDescent="0.25"/>
  <cols>
    <col min="1" max="1" width="16.28515625" style="1" customWidth="1"/>
    <col min="2" max="2" width="29.5703125" style="1" bestFit="1" customWidth="1"/>
    <col min="3" max="3" width="9.42578125" style="1" bestFit="1" customWidth="1"/>
    <col min="4" max="4" width="1.7109375" style="19" customWidth="1"/>
    <col min="5" max="6" width="21.28515625" style="19" customWidth="1"/>
    <col min="7" max="12" width="9.140625" style="1" customWidth="1"/>
    <col min="13" max="13" width="39.28515625" style="1" customWidth="1"/>
    <col min="14" max="16384" width="9.140625" style="1"/>
  </cols>
  <sheetData>
    <row r="1" spans="1:13" x14ac:dyDescent="0.25">
      <c r="A1" s="27" t="s">
        <v>29</v>
      </c>
    </row>
    <row r="2" spans="1:13" x14ac:dyDescent="0.25">
      <c r="A2" s="27"/>
    </row>
    <row r="3" spans="1:13" x14ac:dyDescent="0.25">
      <c r="A3" s="27"/>
    </row>
    <row r="4" spans="1:13" ht="9.75" customHeight="1" x14ac:dyDescent="0.25">
      <c r="A4" s="27"/>
    </row>
    <row r="5" spans="1:13" x14ac:dyDescent="0.25">
      <c r="A5" s="27" t="s">
        <v>30</v>
      </c>
      <c r="B5" s="28">
        <f ca="1">TODAY()</f>
        <v>43353</v>
      </c>
      <c r="C5" s="28"/>
    </row>
    <row r="6" spans="1:13" ht="10.5" customHeight="1" x14ac:dyDescent="0.25">
      <c r="A6" s="27"/>
    </row>
    <row r="7" spans="1:13" x14ac:dyDescent="0.25">
      <c r="A7" s="29" t="s">
        <v>31</v>
      </c>
      <c r="G7" s="30"/>
    </row>
    <row r="8" spans="1:13" ht="10.5" customHeight="1" x14ac:dyDescent="0.25">
      <c r="A8" s="31"/>
      <c r="B8" s="31"/>
      <c r="C8" s="31"/>
      <c r="D8" s="32"/>
      <c r="E8" s="32"/>
      <c r="F8" s="32"/>
      <c r="G8" s="30"/>
    </row>
    <row r="9" spans="1:13" ht="21" customHeight="1" x14ac:dyDescent="0.25">
      <c r="A9" s="41" t="s">
        <v>0</v>
      </c>
      <c r="B9" s="42"/>
      <c r="C9" s="42"/>
      <c r="D9" s="43"/>
      <c r="E9" s="47" t="s">
        <v>62</v>
      </c>
      <c r="F9" s="49" t="s">
        <v>1</v>
      </c>
      <c r="G9" s="41" t="s">
        <v>2</v>
      </c>
      <c r="H9" s="42"/>
      <c r="I9" s="42"/>
      <c r="J9" s="42"/>
      <c r="K9" s="42"/>
      <c r="L9" s="42"/>
      <c r="M9" s="43"/>
    </row>
    <row r="10" spans="1:13" ht="21" customHeight="1" x14ac:dyDescent="0.25">
      <c r="A10" s="44"/>
      <c r="B10" s="45"/>
      <c r="C10" s="45"/>
      <c r="D10" s="46"/>
      <c r="E10" s="48"/>
      <c r="F10" s="50"/>
      <c r="G10" s="44"/>
      <c r="H10" s="45"/>
      <c r="I10" s="45"/>
      <c r="J10" s="45"/>
      <c r="K10" s="45"/>
      <c r="L10" s="45"/>
      <c r="M10" s="46"/>
    </row>
    <row r="11" spans="1:13" x14ac:dyDescent="0.25">
      <c r="A11" s="2"/>
      <c r="B11" s="3"/>
      <c r="C11" s="3"/>
      <c r="D11" s="4"/>
      <c r="E11" s="35">
        <v>750000</v>
      </c>
      <c r="F11" s="38">
        <f>595000*4</f>
        <v>2380000</v>
      </c>
      <c r="G11" s="5"/>
      <c r="H11" s="6"/>
      <c r="I11" s="6"/>
      <c r="J11" s="6"/>
      <c r="K11" s="6"/>
      <c r="L11" s="6"/>
      <c r="M11" s="7"/>
    </row>
    <row r="12" spans="1:13" ht="15" customHeight="1" x14ac:dyDescent="0.25">
      <c r="A12" s="8" t="s">
        <v>52</v>
      </c>
      <c r="B12" s="9"/>
      <c r="C12" s="9"/>
      <c r="D12" s="10"/>
      <c r="E12" s="36"/>
      <c r="F12" s="39"/>
      <c r="G12" s="11"/>
      <c r="M12" s="12"/>
    </row>
    <row r="13" spans="1:13" x14ac:dyDescent="0.25">
      <c r="A13" s="13" t="s">
        <v>4</v>
      </c>
      <c r="B13" s="13" t="s">
        <v>5</v>
      </c>
      <c r="C13" s="13" t="s">
        <v>32</v>
      </c>
      <c r="D13" s="14"/>
      <c r="E13" s="36"/>
      <c r="F13" s="39"/>
      <c r="G13" s="11"/>
      <c r="M13" s="12"/>
    </row>
    <row r="14" spans="1:13" s="19" customFormat="1" x14ac:dyDescent="0.25">
      <c r="A14" s="15" t="s">
        <v>7</v>
      </c>
      <c r="B14" s="15" t="s">
        <v>33</v>
      </c>
      <c r="C14" s="16">
        <v>1</v>
      </c>
      <c r="D14" s="17"/>
      <c r="E14" s="36"/>
      <c r="F14" s="39"/>
      <c r="G14" s="18"/>
      <c r="M14" s="17"/>
    </row>
    <row r="15" spans="1:13" x14ac:dyDescent="0.25">
      <c r="A15" s="15" t="s">
        <v>7</v>
      </c>
      <c r="B15" s="15" t="s">
        <v>34</v>
      </c>
      <c r="C15" s="16">
        <v>1</v>
      </c>
      <c r="D15" s="17"/>
      <c r="E15" s="36"/>
      <c r="F15" s="39"/>
      <c r="G15" s="11"/>
      <c r="M15" s="12"/>
    </row>
    <row r="16" spans="1:13" x14ac:dyDescent="0.25">
      <c r="A16" s="15" t="s">
        <v>7</v>
      </c>
      <c r="B16" s="15" t="s">
        <v>44</v>
      </c>
      <c r="C16" s="16">
        <v>1</v>
      </c>
      <c r="D16" s="17"/>
      <c r="E16" s="36"/>
      <c r="F16" s="39"/>
      <c r="G16" s="11"/>
      <c r="M16" s="12"/>
    </row>
    <row r="17" spans="1:13" s="19" customFormat="1" x14ac:dyDescent="0.25">
      <c r="A17" s="15" t="s">
        <v>7</v>
      </c>
      <c r="B17" s="15" t="s">
        <v>20</v>
      </c>
      <c r="C17" s="16">
        <v>1</v>
      </c>
      <c r="D17" s="17"/>
      <c r="E17" s="36"/>
      <c r="F17" s="39"/>
      <c r="G17" s="18"/>
      <c r="M17" s="17"/>
    </row>
    <row r="18" spans="1:13" s="19" customFormat="1" x14ac:dyDescent="0.25">
      <c r="A18"/>
      <c r="B18"/>
      <c r="C18" s="22">
        <f>SUM(C14:C17)</f>
        <v>4</v>
      </c>
      <c r="D18" s="17"/>
      <c r="E18" s="36"/>
      <c r="F18" s="39"/>
      <c r="G18" s="18"/>
      <c r="M18" s="17"/>
    </row>
    <row r="19" spans="1:13" x14ac:dyDescent="0.25">
      <c r="A19"/>
      <c r="B19"/>
      <c r="C19"/>
      <c r="D19" s="17"/>
      <c r="E19" s="36"/>
      <c r="F19" s="39"/>
      <c r="G19" s="11"/>
      <c r="M19" s="12"/>
    </row>
    <row r="20" spans="1:13" s="19" customFormat="1" x14ac:dyDescent="0.25">
      <c r="A20" s="20"/>
      <c r="B20" s="21"/>
      <c r="C20" s="22"/>
      <c r="D20" s="23"/>
      <c r="E20" s="37"/>
      <c r="F20" s="40"/>
      <c r="G20" s="24"/>
      <c r="H20" s="25"/>
      <c r="I20" s="25"/>
      <c r="J20" s="25"/>
      <c r="K20" s="25"/>
      <c r="L20" s="25"/>
      <c r="M20" s="26"/>
    </row>
    <row r="21" spans="1:13" x14ac:dyDescent="0.25">
      <c r="A21" s="2"/>
      <c r="B21" s="3"/>
      <c r="C21" s="3"/>
      <c r="D21" s="4"/>
      <c r="E21" s="35">
        <v>750000</v>
      </c>
      <c r="F21" s="38">
        <f>595000*3 + 700000*1</f>
        <v>2485000</v>
      </c>
      <c r="G21" s="5"/>
      <c r="H21" s="6"/>
      <c r="I21" s="6"/>
      <c r="J21" s="6"/>
      <c r="K21" s="6"/>
      <c r="L21" s="6"/>
      <c r="M21" s="7"/>
    </row>
    <row r="22" spans="1:13" ht="15" customHeight="1" x14ac:dyDescent="0.25">
      <c r="A22" s="8" t="s">
        <v>36</v>
      </c>
      <c r="B22" s="9"/>
      <c r="C22" s="9"/>
      <c r="D22" s="10"/>
      <c r="E22" s="36"/>
      <c r="F22" s="39"/>
      <c r="G22" s="11"/>
      <c r="M22" s="12"/>
    </row>
    <row r="23" spans="1:13" x14ac:dyDescent="0.25">
      <c r="A23" s="13" t="s">
        <v>23</v>
      </c>
      <c r="B23" s="13" t="s">
        <v>5</v>
      </c>
      <c r="C23" s="13" t="s">
        <v>37</v>
      </c>
      <c r="D23" s="14"/>
      <c r="E23" s="36"/>
      <c r="F23" s="39"/>
      <c r="G23" s="11"/>
      <c r="M23" s="12"/>
    </row>
    <row r="24" spans="1:13" s="19" customFormat="1" x14ac:dyDescent="0.25">
      <c r="A24" s="15" t="s">
        <v>7</v>
      </c>
      <c r="B24" s="15" t="s">
        <v>33</v>
      </c>
      <c r="C24" s="16">
        <v>1</v>
      </c>
      <c r="D24" s="17"/>
      <c r="E24" s="36"/>
      <c r="F24" s="39"/>
      <c r="G24" s="18"/>
      <c r="M24" s="17"/>
    </row>
    <row r="25" spans="1:13" x14ac:dyDescent="0.25">
      <c r="A25" s="15" t="s">
        <v>7</v>
      </c>
      <c r="B25" s="15" t="s">
        <v>34</v>
      </c>
      <c r="C25" s="16">
        <v>1</v>
      </c>
      <c r="D25" s="17"/>
      <c r="E25" s="36"/>
      <c r="F25" s="39"/>
      <c r="G25" s="11"/>
      <c r="M25" s="12"/>
    </row>
    <row r="26" spans="1:13" x14ac:dyDescent="0.25">
      <c r="A26" s="15" t="s">
        <v>7</v>
      </c>
      <c r="B26" s="15" t="s">
        <v>38</v>
      </c>
      <c r="C26" s="16">
        <v>1</v>
      </c>
      <c r="D26" s="17"/>
      <c r="E26" s="36"/>
      <c r="F26" s="39"/>
      <c r="G26" s="11"/>
      <c r="M26" s="12"/>
    </row>
    <row r="27" spans="1:13" s="19" customFormat="1" x14ac:dyDescent="0.25">
      <c r="A27" s="15" t="s">
        <v>39</v>
      </c>
      <c r="B27" s="15" t="s">
        <v>40</v>
      </c>
      <c r="C27" s="16">
        <v>1</v>
      </c>
      <c r="D27" s="17"/>
      <c r="E27" s="36"/>
      <c r="F27" s="39"/>
      <c r="G27" s="18"/>
      <c r="M27" s="17"/>
    </row>
    <row r="28" spans="1:13" s="19" customFormat="1" x14ac:dyDescent="0.25">
      <c r="A28"/>
      <c r="B28"/>
      <c r="C28" s="22">
        <f>SUM(C24:C27)</f>
        <v>4</v>
      </c>
      <c r="D28" s="17"/>
      <c r="E28" s="36"/>
      <c r="F28" s="39"/>
      <c r="G28" s="18"/>
      <c r="M28" s="17"/>
    </row>
    <row r="29" spans="1:13" x14ac:dyDescent="0.25">
      <c r="A29"/>
      <c r="B29"/>
      <c r="C29"/>
      <c r="D29" s="17"/>
      <c r="E29" s="36"/>
      <c r="F29" s="39"/>
      <c r="G29" s="11"/>
      <c r="M29" s="12"/>
    </row>
    <row r="30" spans="1:13" s="19" customFormat="1" x14ac:dyDescent="0.25">
      <c r="A30" s="20"/>
      <c r="B30" s="21"/>
      <c r="C30" s="22"/>
      <c r="D30" s="23"/>
      <c r="E30" s="37"/>
      <c r="F30" s="40"/>
      <c r="G30" s="24"/>
      <c r="H30" s="25"/>
      <c r="I30" s="25"/>
      <c r="J30" s="25"/>
      <c r="K30" s="25"/>
      <c r="L30" s="25"/>
      <c r="M30" s="26"/>
    </row>
    <row r="31" spans="1:13" x14ac:dyDescent="0.25">
      <c r="A31" s="2"/>
      <c r="B31" s="3"/>
      <c r="C31" s="3"/>
      <c r="D31" s="4"/>
      <c r="E31" s="35">
        <v>750000</v>
      </c>
      <c r="F31" s="38">
        <f>595000*4</f>
        <v>2380000</v>
      </c>
      <c r="G31" s="5"/>
      <c r="H31" s="6"/>
      <c r="I31" s="6"/>
      <c r="J31" s="6"/>
      <c r="K31" s="6"/>
      <c r="L31" s="6"/>
      <c r="M31" s="7"/>
    </row>
    <row r="32" spans="1:13" ht="15" customHeight="1" x14ac:dyDescent="0.25">
      <c r="A32" s="8" t="s">
        <v>43</v>
      </c>
      <c r="B32" s="9"/>
      <c r="C32" s="9"/>
      <c r="D32" s="10"/>
      <c r="E32" s="36"/>
      <c r="F32" s="39"/>
      <c r="G32" s="11"/>
      <c r="M32" s="12"/>
    </row>
    <row r="33" spans="1:13" x14ac:dyDescent="0.25">
      <c r="A33" s="13" t="s">
        <v>23</v>
      </c>
      <c r="B33" s="13" t="s">
        <v>5</v>
      </c>
      <c r="C33" s="13" t="s">
        <v>37</v>
      </c>
      <c r="D33" s="14"/>
      <c r="E33" s="36"/>
      <c r="F33" s="39"/>
      <c r="G33" s="11"/>
      <c r="M33" s="12"/>
    </row>
    <row r="34" spans="1:13" s="19" customFormat="1" x14ac:dyDescent="0.25">
      <c r="A34" s="15" t="s">
        <v>7</v>
      </c>
      <c r="B34" s="15" t="s">
        <v>17</v>
      </c>
      <c r="C34" s="16">
        <v>1</v>
      </c>
      <c r="D34" s="17"/>
      <c r="E34" s="36"/>
      <c r="F34" s="39"/>
      <c r="G34" s="18"/>
      <c r="M34" s="17"/>
    </row>
    <row r="35" spans="1:13" x14ac:dyDescent="0.25">
      <c r="A35" s="15" t="s">
        <v>7</v>
      </c>
      <c r="B35" s="15" t="s">
        <v>44</v>
      </c>
      <c r="C35" s="16">
        <v>1</v>
      </c>
      <c r="D35" s="17"/>
      <c r="E35" s="36"/>
      <c r="F35" s="39"/>
      <c r="G35" s="11"/>
      <c r="M35" s="12"/>
    </row>
    <row r="36" spans="1:13" x14ac:dyDescent="0.25">
      <c r="A36" s="15" t="s">
        <v>7</v>
      </c>
      <c r="B36" s="15" t="s">
        <v>38</v>
      </c>
      <c r="C36" s="16">
        <v>1</v>
      </c>
      <c r="D36" s="17"/>
      <c r="E36" s="36"/>
      <c r="F36" s="39"/>
      <c r="G36" s="11"/>
      <c r="M36" s="12"/>
    </row>
    <row r="37" spans="1:13" s="19" customFormat="1" x14ac:dyDescent="0.25">
      <c r="A37" s="15" t="s">
        <v>7</v>
      </c>
      <c r="B37" s="15" t="s">
        <v>34</v>
      </c>
      <c r="C37" s="16">
        <v>1</v>
      </c>
      <c r="D37" s="17"/>
      <c r="E37" s="36"/>
      <c r="F37" s="39"/>
      <c r="G37" s="18"/>
      <c r="M37" s="17"/>
    </row>
    <row r="38" spans="1:13" s="19" customFormat="1" x14ac:dyDescent="0.25">
      <c r="A38"/>
      <c r="B38"/>
      <c r="C38" s="22">
        <f>SUM(C34:C37)</f>
        <v>4</v>
      </c>
      <c r="D38" s="17"/>
      <c r="E38" s="36"/>
      <c r="F38" s="39"/>
      <c r="G38" s="18"/>
      <c r="M38" s="17"/>
    </row>
    <row r="39" spans="1:13" x14ac:dyDescent="0.25">
      <c r="A39"/>
      <c r="B39"/>
      <c r="C39"/>
      <c r="D39" s="17"/>
      <c r="E39" s="36"/>
      <c r="F39" s="39"/>
      <c r="G39" s="11"/>
      <c r="M39" s="12"/>
    </row>
    <row r="40" spans="1:13" s="19" customFormat="1" x14ac:dyDescent="0.25">
      <c r="A40" s="20"/>
      <c r="B40" s="21"/>
      <c r="C40" s="22"/>
      <c r="D40" s="23"/>
      <c r="E40" s="37"/>
      <c r="F40" s="40"/>
      <c r="G40" s="24"/>
      <c r="H40" s="25"/>
      <c r="I40" s="25"/>
      <c r="J40" s="25"/>
      <c r="K40" s="25"/>
      <c r="L40" s="25"/>
      <c r="M40" s="26"/>
    </row>
    <row r="41" spans="1:13" x14ac:dyDescent="0.25">
      <c r="A41" s="2"/>
      <c r="B41" s="3"/>
      <c r="C41" s="3"/>
      <c r="D41" s="4"/>
      <c r="E41" s="35">
        <v>750000</v>
      </c>
      <c r="F41" s="38">
        <f>595000*2 + 700000*2</f>
        <v>2590000</v>
      </c>
      <c r="G41" s="5"/>
      <c r="H41" s="6"/>
      <c r="I41" s="6"/>
      <c r="J41" s="6"/>
      <c r="K41" s="6"/>
      <c r="L41" s="6"/>
      <c r="M41" s="7"/>
    </row>
    <row r="42" spans="1:13" ht="15" customHeight="1" x14ac:dyDescent="0.25">
      <c r="A42" s="8" t="s">
        <v>45</v>
      </c>
      <c r="B42" s="9"/>
      <c r="C42" s="9"/>
      <c r="D42" s="10"/>
      <c r="E42" s="36"/>
      <c r="F42" s="39"/>
      <c r="G42" s="11"/>
      <c r="M42" s="12"/>
    </row>
    <row r="43" spans="1:13" x14ac:dyDescent="0.25">
      <c r="A43" s="13" t="s">
        <v>23</v>
      </c>
      <c r="B43" s="13" t="s">
        <v>5</v>
      </c>
      <c r="C43" s="13" t="s">
        <v>37</v>
      </c>
      <c r="D43" s="14"/>
      <c r="E43" s="36"/>
      <c r="F43" s="39"/>
      <c r="G43" s="11"/>
      <c r="M43" s="12"/>
    </row>
    <row r="44" spans="1:13" s="19" customFormat="1" x14ac:dyDescent="0.25">
      <c r="A44" s="15" t="s">
        <v>7</v>
      </c>
      <c r="B44" s="15" t="s">
        <v>10</v>
      </c>
      <c r="C44" s="16">
        <v>1</v>
      </c>
      <c r="D44" s="17"/>
      <c r="E44" s="36"/>
      <c r="F44" s="39"/>
      <c r="G44" s="18"/>
      <c r="M44" s="17"/>
    </row>
    <row r="45" spans="1:13" x14ac:dyDescent="0.25">
      <c r="A45" s="15" t="s">
        <v>7</v>
      </c>
      <c r="B45" s="15" t="s">
        <v>44</v>
      </c>
      <c r="C45" s="16">
        <v>1</v>
      </c>
      <c r="D45" s="17"/>
      <c r="E45" s="36"/>
      <c r="F45" s="39"/>
      <c r="G45" s="11"/>
      <c r="M45" s="12"/>
    </row>
    <row r="46" spans="1:13" x14ac:dyDescent="0.25">
      <c r="A46" s="15" t="s">
        <v>39</v>
      </c>
      <c r="B46" s="15" t="s">
        <v>46</v>
      </c>
      <c r="C46" s="16">
        <v>1</v>
      </c>
      <c r="D46" s="17"/>
      <c r="E46" s="36"/>
      <c r="F46" s="39"/>
      <c r="G46" s="11"/>
      <c r="M46" s="12"/>
    </row>
    <row r="47" spans="1:13" s="19" customFormat="1" x14ac:dyDescent="0.25">
      <c r="A47" s="15" t="s">
        <v>39</v>
      </c>
      <c r="B47" s="15" t="s">
        <v>41</v>
      </c>
      <c r="C47" s="16">
        <v>1</v>
      </c>
      <c r="D47" s="17"/>
      <c r="E47" s="36"/>
      <c r="F47" s="39"/>
      <c r="G47" s="18"/>
      <c r="M47" s="17"/>
    </row>
    <row r="48" spans="1:13" s="19" customFormat="1" x14ac:dyDescent="0.25">
      <c r="A48"/>
      <c r="B48"/>
      <c r="C48" s="22">
        <f>SUM(C44:C47)</f>
        <v>4</v>
      </c>
      <c r="D48" s="17"/>
      <c r="E48" s="36"/>
      <c r="F48" s="39"/>
      <c r="G48" s="18"/>
      <c r="M48" s="17"/>
    </row>
    <row r="49" spans="1:13" x14ac:dyDescent="0.25">
      <c r="A49"/>
      <c r="B49"/>
      <c r="C49"/>
      <c r="D49" s="17"/>
      <c r="E49" s="36"/>
      <c r="F49" s="39"/>
      <c r="G49" s="11"/>
      <c r="M49" s="12"/>
    </row>
    <row r="50" spans="1:13" s="19" customFormat="1" x14ac:dyDescent="0.25">
      <c r="A50" s="20"/>
      <c r="B50" s="21"/>
      <c r="C50" s="22"/>
      <c r="D50" s="23"/>
      <c r="E50" s="37"/>
      <c r="F50" s="40"/>
      <c r="G50" s="24"/>
      <c r="H50" s="25"/>
      <c r="I50" s="25"/>
      <c r="J50" s="25"/>
      <c r="K50" s="25"/>
      <c r="L50" s="25"/>
      <c r="M50" s="26"/>
    </row>
    <row r="51" spans="1:13" x14ac:dyDescent="0.25">
      <c r="A51" s="2"/>
      <c r="B51" s="3"/>
      <c r="C51" s="3"/>
      <c r="D51" s="4"/>
      <c r="E51" s="35">
        <v>750000</v>
      </c>
      <c r="F51" s="38">
        <f>595000*2 + 700000*1 + 750000*1</f>
        <v>2640000</v>
      </c>
      <c r="G51" s="5"/>
      <c r="H51" s="6"/>
      <c r="I51" s="6"/>
      <c r="J51" s="6"/>
      <c r="K51" s="6"/>
      <c r="L51" s="6"/>
      <c r="M51" s="7"/>
    </row>
    <row r="52" spans="1:13" ht="15" customHeight="1" x14ac:dyDescent="0.25">
      <c r="A52" s="8" t="s">
        <v>48</v>
      </c>
      <c r="B52" s="9"/>
      <c r="C52" s="9"/>
      <c r="D52" s="10"/>
      <c r="E52" s="36"/>
      <c r="F52" s="39"/>
      <c r="G52" s="11"/>
      <c r="M52" s="12"/>
    </row>
    <row r="53" spans="1:13" x14ac:dyDescent="0.25">
      <c r="A53" s="13" t="s">
        <v>23</v>
      </c>
      <c r="B53" s="13" t="s">
        <v>5</v>
      </c>
      <c r="C53" s="13" t="s">
        <v>37</v>
      </c>
      <c r="D53" s="14"/>
      <c r="E53" s="36"/>
      <c r="F53" s="39"/>
      <c r="G53" s="11"/>
      <c r="M53" s="12"/>
    </row>
    <row r="54" spans="1:13" s="19" customFormat="1" x14ac:dyDescent="0.25">
      <c r="A54" s="15" t="s">
        <v>7</v>
      </c>
      <c r="B54" s="15" t="s">
        <v>34</v>
      </c>
      <c r="C54" s="16">
        <v>1</v>
      </c>
      <c r="D54" s="17"/>
      <c r="E54" s="36"/>
      <c r="F54" s="39"/>
      <c r="G54" s="18"/>
      <c r="M54" s="17"/>
    </row>
    <row r="55" spans="1:13" x14ac:dyDescent="0.25">
      <c r="A55" s="15" t="s">
        <v>7</v>
      </c>
      <c r="B55" s="15" t="s">
        <v>33</v>
      </c>
      <c r="C55" s="16">
        <v>1</v>
      </c>
      <c r="D55" s="17"/>
      <c r="E55" s="36"/>
      <c r="F55" s="39"/>
      <c r="G55" s="11"/>
      <c r="M55" s="12"/>
    </row>
    <row r="56" spans="1:13" x14ac:dyDescent="0.25">
      <c r="A56" s="15" t="s">
        <v>39</v>
      </c>
      <c r="B56" s="15" t="s">
        <v>49</v>
      </c>
      <c r="C56" s="16">
        <v>1</v>
      </c>
      <c r="D56" s="17"/>
      <c r="E56" s="36"/>
      <c r="F56" s="39"/>
      <c r="G56" s="11"/>
      <c r="M56" s="12"/>
    </row>
    <row r="57" spans="1:13" s="19" customFormat="1" x14ac:dyDescent="0.25">
      <c r="A57" s="15" t="s">
        <v>35</v>
      </c>
      <c r="B57" s="15" t="s">
        <v>47</v>
      </c>
      <c r="C57" s="16">
        <v>1</v>
      </c>
      <c r="D57" s="17"/>
      <c r="E57" s="36"/>
      <c r="F57" s="39"/>
      <c r="G57" s="18"/>
      <c r="M57" s="17"/>
    </row>
    <row r="58" spans="1:13" s="19" customFormat="1" x14ac:dyDescent="0.25">
      <c r="A58"/>
      <c r="B58"/>
      <c r="C58" s="22">
        <f>SUM(C54:C57)</f>
        <v>4</v>
      </c>
      <c r="D58" s="17"/>
      <c r="E58" s="36"/>
      <c r="F58" s="39"/>
      <c r="G58" s="18"/>
      <c r="M58" s="17"/>
    </row>
    <row r="59" spans="1:13" x14ac:dyDescent="0.25">
      <c r="A59"/>
      <c r="B59"/>
      <c r="C59"/>
      <c r="D59" s="17"/>
      <c r="E59" s="36"/>
      <c r="F59" s="39"/>
      <c r="G59" s="11"/>
      <c r="M59" s="12"/>
    </row>
    <row r="60" spans="1:13" s="19" customFormat="1" x14ac:dyDescent="0.25">
      <c r="A60" s="20"/>
      <c r="B60" s="21"/>
      <c r="C60" s="22"/>
      <c r="D60" s="23"/>
      <c r="E60" s="37"/>
      <c r="F60" s="40"/>
      <c r="G60" s="24"/>
      <c r="H60" s="25"/>
      <c r="I60" s="25"/>
      <c r="J60" s="25"/>
      <c r="K60" s="25"/>
      <c r="L60" s="25"/>
      <c r="M60" s="26"/>
    </row>
    <row r="61" spans="1:13" x14ac:dyDescent="0.25">
      <c r="A61" s="2"/>
      <c r="B61" s="3"/>
      <c r="C61" s="3"/>
      <c r="D61" s="4"/>
      <c r="E61" s="35">
        <v>750000</v>
      </c>
      <c r="F61" s="38">
        <f>700000*2 + 595000*2</f>
        <v>2590000</v>
      </c>
      <c r="G61" s="5"/>
      <c r="H61" s="6"/>
      <c r="I61" s="6"/>
      <c r="J61" s="6"/>
      <c r="K61" s="6"/>
      <c r="L61" s="6"/>
      <c r="M61" s="7"/>
    </row>
    <row r="62" spans="1:13" ht="15" customHeight="1" x14ac:dyDescent="0.25">
      <c r="A62" s="8" t="s">
        <v>50</v>
      </c>
      <c r="B62" s="9"/>
      <c r="C62" s="9"/>
      <c r="D62" s="10"/>
      <c r="E62" s="36"/>
      <c r="F62" s="39"/>
      <c r="G62" s="11"/>
      <c r="M62" s="12"/>
    </row>
    <row r="63" spans="1:13" x14ac:dyDescent="0.25">
      <c r="A63" s="13" t="s">
        <v>23</v>
      </c>
      <c r="B63" s="13" t="s">
        <v>5</v>
      </c>
      <c r="C63" s="13" t="s">
        <v>37</v>
      </c>
      <c r="D63" s="14"/>
      <c r="E63" s="36"/>
      <c r="F63" s="39"/>
      <c r="G63" s="11"/>
      <c r="M63" s="12"/>
    </row>
    <row r="64" spans="1:13" s="19" customFormat="1" x14ac:dyDescent="0.25">
      <c r="A64" s="15" t="s">
        <v>39</v>
      </c>
      <c r="B64" s="15" t="s">
        <v>40</v>
      </c>
      <c r="C64" s="16">
        <v>1</v>
      </c>
      <c r="D64" s="17"/>
      <c r="E64" s="36"/>
      <c r="F64" s="39"/>
      <c r="G64" s="18"/>
      <c r="M64" s="17"/>
    </row>
    <row r="65" spans="1:13" x14ac:dyDescent="0.25">
      <c r="A65" s="15" t="s">
        <v>39</v>
      </c>
      <c r="B65" s="15" t="s">
        <v>41</v>
      </c>
      <c r="C65" s="16">
        <v>1</v>
      </c>
      <c r="D65" s="17"/>
      <c r="E65" s="36"/>
      <c r="F65" s="39"/>
      <c r="G65" s="11"/>
      <c r="M65" s="12"/>
    </row>
    <row r="66" spans="1:13" x14ac:dyDescent="0.25">
      <c r="A66" s="15" t="s">
        <v>7</v>
      </c>
      <c r="B66" s="15" t="s">
        <v>34</v>
      </c>
      <c r="C66" s="16">
        <v>1</v>
      </c>
      <c r="D66" s="17"/>
      <c r="E66" s="36"/>
      <c r="F66" s="39"/>
      <c r="G66" s="11"/>
      <c r="M66" s="12"/>
    </row>
    <row r="67" spans="1:13" s="19" customFormat="1" x14ac:dyDescent="0.25">
      <c r="A67" s="15" t="s">
        <v>7</v>
      </c>
      <c r="B67" s="15" t="s">
        <v>44</v>
      </c>
      <c r="C67" s="16">
        <v>1</v>
      </c>
      <c r="D67" s="17"/>
      <c r="E67" s="36"/>
      <c r="F67" s="39"/>
      <c r="G67" s="18"/>
      <c r="M67" s="17"/>
    </row>
    <row r="68" spans="1:13" s="19" customFormat="1" x14ac:dyDescent="0.25">
      <c r="A68"/>
      <c r="B68"/>
      <c r="C68" s="22">
        <f>SUM(C64:C67)</f>
        <v>4</v>
      </c>
      <c r="D68" s="17"/>
      <c r="E68" s="36"/>
      <c r="F68" s="39"/>
      <c r="G68" s="18"/>
      <c r="M68" s="17"/>
    </row>
    <row r="69" spans="1:13" x14ac:dyDescent="0.25">
      <c r="A69"/>
      <c r="B69"/>
      <c r="C69"/>
      <c r="D69" s="17"/>
      <c r="E69" s="36"/>
      <c r="F69" s="39"/>
      <c r="G69" s="11"/>
      <c r="M69" s="12"/>
    </row>
    <row r="70" spans="1:13" s="19" customFormat="1" x14ac:dyDescent="0.25">
      <c r="A70" s="20"/>
      <c r="B70" s="21"/>
      <c r="C70" s="33"/>
      <c r="D70" s="23"/>
      <c r="E70" s="37"/>
      <c r="F70" s="40"/>
      <c r="G70" s="24"/>
      <c r="H70" s="25"/>
      <c r="I70" s="25"/>
      <c r="J70" s="25"/>
      <c r="K70" s="25"/>
      <c r="L70" s="25"/>
      <c r="M70" s="26"/>
    </row>
    <row r="71" spans="1:13" x14ac:dyDescent="0.25">
      <c r="A71" s="2"/>
      <c r="B71" s="3"/>
      <c r="C71" s="3"/>
      <c r="D71" s="4"/>
      <c r="E71" s="35">
        <v>750000</v>
      </c>
      <c r="F71" s="38">
        <f>700000*2 + 750000*1 + 630000*1</f>
        <v>2780000</v>
      </c>
      <c r="G71" s="5"/>
      <c r="H71" s="6"/>
      <c r="I71" s="6"/>
      <c r="J71" s="6"/>
      <c r="K71" s="6"/>
      <c r="L71" s="6"/>
      <c r="M71" s="7"/>
    </row>
    <row r="72" spans="1:13" ht="15" customHeight="1" x14ac:dyDescent="0.25">
      <c r="A72" s="8" t="s">
        <v>67</v>
      </c>
      <c r="B72" s="9"/>
      <c r="C72" s="9"/>
      <c r="D72" s="10"/>
      <c r="E72" s="36"/>
      <c r="F72" s="39"/>
      <c r="G72" s="11"/>
      <c r="M72" s="12"/>
    </row>
    <row r="73" spans="1:13" x14ac:dyDescent="0.25">
      <c r="A73" s="13" t="s">
        <v>23</v>
      </c>
      <c r="B73" s="13" t="s">
        <v>5</v>
      </c>
      <c r="C73" s="13" t="s">
        <v>37</v>
      </c>
      <c r="D73" s="14"/>
      <c r="E73" s="36"/>
      <c r="F73" s="39"/>
      <c r="G73" s="11"/>
      <c r="M73" s="12"/>
    </row>
    <row r="74" spans="1:13" s="19" customFormat="1" x14ac:dyDescent="0.25">
      <c r="A74" s="15" t="s">
        <v>39</v>
      </c>
      <c r="B74" s="15" t="s">
        <v>46</v>
      </c>
      <c r="C74" s="16">
        <v>1</v>
      </c>
      <c r="D74" s="17"/>
      <c r="E74" s="36"/>
      <c r="F74" s="39"/>
      <c r="G74" s="18"/>
      <c r="M74" s="17"/>
    </row>
    <row r="75" spans="1:13" x14ac:dyDescent="0.25">
      <c r="A75" s="15" t="s">
        <v>39</v>
      </c>
      <c r="B75" s="15" t="s">
        <v>41</v>
      </c>
      <c r="C75" s="16">
        <v>1</v>
      </c>
      <c r="D75" s="17"/>
      <c r="E75" s="36"/>
      <c r="F75" s="39"/>
      <c r="G75" s="11"/>
      <c r="M75" s="12"/>
    </row>
    <row r="76" spans="1:13" x14ac:dyDescent="0.25">
      <c r="A76" s="15" t="s">
        <v>35</v>
      </c>
      <c r="B76" s="15" t="s">
        <v>47</v>
      </c>
      <c r="C76" s="16">
        <v>1</v>
      </c>
      <c r="D76" s="17"/>
      <c r="E76" s="36"/>
      <c r="F76" s="39"/>
      <c r="G76" s="11"/>
      <c r="M76" s="12"/>
    </row>
    <row r="77" spans="1:13" s="19" customFormat="1" x14ac:dyDescent="0.25">
      <c r="A77" s="15" t="s">
        <v>35</v>
      </c>
      <c r="B77" s="15" t="s">
        <v>51</v>
      </c>
      <c r="C77" s="16">
        <v>1</v>
      </c>
      <c r="D77" s="17"/>
      <c r="E77" s="36"/>
      <c r="F77" s="39"/>
      <c r="G77" s="18"/>
      <c r="M77" s="17"/>
    </row>
    <row r="78" spans="1:13" s="19" customFormat="1" x14ac:dyDescent="0.25">
      <c r="A78"/>
      <c r="B78"/>
      <c r="C78" s="22">
        <f>SUM(C74:C77)</f>
        <v>4</v>
      </c>
      <c r="D78" s="17"/>
      <c r="E78" s="36"/>
      <c r="F78" s="39"/>
      <c r="G78" s="18"/>
      <c r="M78" s="17"/>
    </row>
    <row r="79" spans="1:13" x14ac:dyDescent="0.25">
      <c r="A79"/>
      <c r="B79"/>
      <c r="C79"/>
      <c r="D79" s="17"/>
      <c r="E79" s="36"/>
      <c r="F79" s="39"/>
      <c r="G79" s="11"/>
      <c r="M79" s="12"/>
    </row>
    <row r="80" spans="1:13" s="19" customFormat="1" x14ac:dyDescent="0.25">
      <c r="A80" s="20"/>
      <c r="B80" s="21"/>
      <c r="C80" s="33"/>
      <c r="D80" s="23"/>
      <c r="E80" s="37"/>
      <c r="F80" s="40"/>
      <c r="G80" s="24"/>
      <c r="H80" s="25"/>
      <c r="I80" s="25"/>
      <c r="J80" s="25"/>
      <c r="K80" s="25"/>
      <c r="L80" s="25"/>
      <c r="M80" s="26"/>
    </row>
    <row r="81" spans="1:13" x14ac:dyDescent="0.25">
      <c r="A81" s="2"/>
      <c r="B81" s="3"/>
      <c r="C81" s="3"/>
      <c r="D81" s="4"/>
      <c r="E81" s="35">
        <v>750000</v>
      </c>
      <c r="F81" s="38">
        <f>700000*2 + 595000*2</f>
        <v>2590000</v>
      </c>
      <c r="G81" s="5"/>
      <c r="H81" s="6"/>
      <c r="I81" s="6"/>
      <c r="J81" s="6"/>
      <c r="K81" s="6"/>
      <c r="L81" s="6"/>
      <c r="M81" s="7"/>
    </row>
    <row r="82" spans="1:13" ht="15" customHeight="1" x14ac:dyDescent="0.25">
      <c r="A82" s="8" t="s">
        <v>68</v>
      </c>
      <c r="B82" s="9"/>
      <c r="C82" s="9"/>
      <c r="D82" s="10"/>
      <c r="E82" s="36"/>
      <c r="F82" s="39"/>
      <c r="G82" s="11"/>
      <c r="M82" s="12"/>
    </row>
    <row r="83" spans="1:13" x14ac:dyDescent="0.25">
      <c r="A83" s="13" t="s">
        <v>23</v>
      </c>
      <c r="B83" s="13" t="s">
        <v>5</v>
      </c>
      <c r="C83" s="13" t="s">
        <v>37</v>
      </c>
      <c r="D83" s="14"/>
      <c r="E83" s="36"/>
      <c r="F83" s="39"/>
      <c r="G83" s="11"/>
      <c r="M83" s="12"/>
    </row>
    <row r="84" spans="1:13" s="19" customFormat="1" x14ac:dyDescent="0.25">
      <c r="A84" s="15" t="s">
        <v>39</v>
      </c>
      <c r="B84" s="15" t="s">
        <v>46</v>
      </c>
      <c r="C84" s="16">
        <v>1</v>
      </c>
      <c r="D84" s="17"/>
      <c r="E84" s="36"/>
      <c r="F84" s="39"/>
      <c r="G84" s="18"/>
      <c r="M84" s="17"/>
    </row>
    <row r="85" spans="1:13" x14ac:dyDescent="0.25">
      <c r="A85" s="15" t="s">
        <v>39</v>
      </c>
      <c r="B85" s="15" t="s">
        <v>41</v>
      </c>
      <c r="C85" s="16">
        <v>1</v>
      </c>
      <c r="D85" s="17"/>
      <c r="E85" s="36"/>
      <c r="F85" s="39"/>
      <c r="G85" s="11"/>
      <c r="M85" s="12"/>
    </row>
    <row r="86" spans="1:13" x14ac:dyDescent="0.25">
      <c r="A86" s="15" t="s">
        <v>7</v>
      </c>
      <c r="B86" s="15" t="s">
        <v>44</v>
      </c>
      <c r="C86" s="16">
        <v>1</v>
      </c>
      <c r="D86" s="17"/>
      <c r="E86" s="36"/>
      <c r="F86" s="39"/>
      <c r="G86" s="11"/>
      <c r="M86" s="12"/>
    </row>
    <row r="87" spans="1:13" s="19" customFormat="1" x14ac:dyDescent="0.25">
      <c r="A87" s="15" t="s">
        <v>7</v>
      </c>
      <c r="B87" s="15" t="s">
        <v>12</v>
      </c>
      <c r="C87" s="16">
        <v>1</v>
      </c>
      <c r="D87" s="17"/>
      <c r="E87" s="36"/>
      <c r="F87" s="39"/>
      <c r="G87" s="18"/>
      <c r="M87" s="17"/>
    </row>
    <row r="88" spans="1:13" s="19" customFormat="1" x14ac:dyDescent="0.25">
      <c r="A88"/>
      <c r="B88"/>
      <c r="C88" s="22">
        <f>SUM(C84:C87)</f>
        <v>4</v>
      </c>
      <c r="D88" s="17"/>
      <c r="E88" s="36"/>
      <c r="F88" s="39"/>
      <c r="G88" s="18"/>
      <c r="M88" s="17"/>
    </row>
    <row r="89" spans="1:13" x14ac:dyDescent="0.25">
      <c r="A89"/>
      <c r="B89"/>
      <c r="C89"/>
      <c r="D89" s="17"/>
      <c r="E89" s="36"/>
      <c r="F89" s="39"/>
      <c r="G89" s="11"/>
      <c r="M89" s="12"/>
    </row>
    <row r="90" spans="1:13" s="19" customFormat="1" x14ac:dyDescent="0.25">
      <c r="A90" s="20"/>
      <c r="B90" s="21"/>
      <c r="C90" s="33"/>
      <c r="D90" s="23"/>
      <c r="E90" s="37"/>
      <c r="F90" s="40"/>
      <c r="G90" s="24"/>
      <c r="H90" s="25"/>
      <c r="I90" s="25"/>
      <c r="J90" s="25"/>
      <c r="K90" s="25"/>
      <c r="L90" s="25"/>
      <c r="M90" s="26"/>
    </row>
    <row r="91" spans="1:13" x14ac:dyDescent="0.25">
      <c r="A91" s="2"/>
      <c r="B91" s="3"/>
      <c r="C91" s="3"/>
      <c r="D91" s="4"/>
      <c r="E91" s="35">
        <v>750000</v>
      </c>
      <c r="F91" s="38">
        <f>700000*3 + 750000*1</f>
        <v>2850000</v>
      </c>
      <c r="G91" s="5"/>
      <c r="H91" s="6"/>
      <c r="I91" s="6"/>
      <c r="J91" s="6"/>
      <c r="K91" s="6"/>
      <c r="L91" s="6"/>
      <c r="M91" s="7"/>
    </row>
    <row r="92" spans="1:13" ht="15" customHeight="1" x14ac:dyDescent="0.25">
      <c r="A92" s="8" t="s">
        <v>69</v>
      </c>
      <c r="B92" s="9"/>
      <c r="C92" s="9"/>
      <c r="D92" s="10"/>
      <c r="E92" s="36"/>
      <c r="F92" s="39"/>
      <c r="G92" s="11"/>
      <c r="M92" s="12"/>
    </row>
    <row r="93" spans="1:13" x14ac:dyDescent="0.25">
      <c r="A93" s="13" t="s">
        <v>23</v>
      </c>
      <c r="B93" s="13" t="s">
        <v>5</v>
      </c>
      <c r="C93" s="13" t="s">
        <v>37</v>
      </c>
      <c r="D93" s="14"/>
      <c r="E93" s="36"/>
      <c r="F93" s="39"/>
      <c r="G93" s="11"/>
      <c r="M93" s="12"/>
    </row>
    <row r="94" spans="1:13" s="19" customFormat="1" x14ac:dyDescent="0.25">
      <c r="A94" s="15" t="s">
        <v>39</v>
      </c>
      <c r="B94" s="15" t="s">
        <v>49</v>
      </c>
      <c r="C94" s="16">
        <v>1</v>
      </c>
      <c r="D94" s="17"/>
      <c r="E94" s="36"/>
      <c r="F94" s="39"/>
      <c r="G94" s="18"/>
      <c r="M94" s="17"/>
    </row>
    <row r="95" spans="1:13" x14ac:dyDescent="0.25">
      <c r="A95" s="15" t="s">
        <v>39</v>
      </c>
      <c r="B95" s="15" t="s">
        <v>46</v>
      </c>
      <c r="C95" s="16">
        <v>1</v>
      </c>
      <c r="D95" s="17"/>
      <c r="E95" s="36"/>
      <c r="F95" s="39"/>
      <c r="G95" s="11"/>
      <c r="M95" s="12"/>
    </row>
    <row r="96" spans="1:13" x14ac:dyDescent="0.25">
      <c r="A96" s="15" t="s">
        <v>39</v>
      </c>
      <c r="B96" s="15" t="s">
        <v>41</v>
      </c>
      <c r="C96" s="16">
        <v>1</v>
      </c>
      <c r="D96" s="17"/>
      <c r="E96" s="36"/>
      <c r="F96" s="39"/>
      <c r="G96" s="11"/>
      <c r="M96" s="12"/>
    </row>
    <row r="97" spans="1:13" s="19" customFormat="1" x14ac:dyDescent="0.25">
      <c r="A97" s="15" t="s">
        <v>35</v>
      </c>
      <c r="B97" s="15" t="s">
        <v>47</v>
      </c>
      <c r="C97" s="16">
        <v>1</v>
      </c>
      <c r="D97" s="17"/>
      <c r="E97" s="36"/>
      <c r="F97" s="39"/>
      <c r="G97" s="18"/>
      <c r="M97" s="17"/>
    </row>
    <row r="98" spans="1:13" s="19" customFormat="1" x14ac:dyDescent="0.25">
      <c r="A98"/>
      <c r="B98"/>
      <c r="C98" s="22">
        <f>SUM(C94:C97)</f>
        <v>4</v>
      </c>
      <c r="D98" s="17"/>
      <c r="E98" s="36"/>
      <c r="F98" s="39"/>
      <c r="G98" s="18"/>
      <c r="M98" s="17"/>
    </row>
    <row r="99" spans="1:13" x14ac:dyDescent="0.25">
      <c r="A99"/>
      <c r="B99"/>
      <c r="C99"/>
      <c r="D99" s="17"/>
      <c r="E99" s="36"/>
      <c r="F99" s="39"/>
      <c r="G99" s="11"/>
      <c r="M99" s="12"/>
    </row>
    <row r="100" spans="1:13" s="19" customFormat="1" x14ac:dyDescent="0.25">
      <c r="A100" s="20"/>
      <c r="B100" s="21"/>
      <c r="C100" s="33"/>
      <c r="D100" s="23"/>
      <c r="E100" s="37"/>
      <c r="F100" s="40"/>
      <c r="G100" s="24"/>
      <c r="H100" s="25"/>
      <c r="I100" s="25"/>
      <c r="J100" s="25"/>
      <c r="K100" s="25"/>
      <c r="L100" s="25"/>
      <c r="M100" s="26"/>
    </row>
  </sheetData>
  <mergeCells count="22">
    <mergeCell ref="A9:D10"/>
    <mergeCell ref="E9:E10"/>
    <mergeCell ref="F9:F10"/>
    <mergeCell ref="G9:M10"/>
    <mergeCell ref="E11:E20"/>
    <mergeCell ref="F11:F20"/>
    <mergeCell ref="E51:E60"/>
    <mergeCell ref="F51:F60"/>
    <mergeCell ref="E61:E70"/>
    <mergeCell ref="F61:F70"/>
    <mergeCell ref="E21:E30"/>
    <mergeCell ref="F21:F30"/>
    <mergeCell ref="E31:E40"/>
    <mergeCell ref="F31:F40"/>
    <mergeCell ref="E41:E50"/>
    <mergeCell ref="F41:F50"/>
    <mergeCell ref="E71:E80"/>
    <mergeCell ref="F71:F80"/>
    <mergeCell ref="E81:E90"/>
    <mergeCell ref="F81:F90"/>
    <mergeCell ref="E91:E100"/>
    <mergeCell ref="F91:F100"/>
  </mergeCells>
  <printOptions horizontalCentered="1"/>
  <pageMargins left="0.12" right="0.11" top="0.46" bottom="0.17" header="0.3" footer="0.14000000000000001"/>
  <pageSetup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"/>
  <sheetViews>
    <sheetView showGridLines="0" zoomScale="90" zoomScaleNormal="90" workbookViewId="0">
      <pane ySplit="10" topLeftCell="A56" activePane="bottomLeft" state="frozen"/>
      <selection activeCell="E33" sqref="E33"/>
      <selection pane="bottomLeft" activeCell="A63" sqref="A63"/>
    </sheetView>
  </sheetViews>
  <sheetFormatPr defaultColWidth="9.140625" defaultRowHeight="15" x14ac:dyDescent="0.25"/>
  <cols>
    <col min="1" max="1" width="16.28515625" style="1" customWidth="1"/>
    <col min="2" max="2" width="29.5703125" style="1" bestFit="1" customWidth="1"/>
    <col min="3" max="3" width="9.42578125" style="1" bestFit="1" customWidth="1"/>
    <col min="4" max="4" width="1.7109375" style="19" customWidth="1"/>
    <col min="5" max="6" width="21.28515625" style="19" customWidth="1"/>
    <col min="7" max="12" width="9.140625" style="1" customWidth="1"/>
    <col min="13" max="13" width="39.28515625" style="1" customWidth="1"/>
    <col min="14" max="16384" width="9.140625" style="1"/>
  </cols>
  <sheetData>
    <row r="1" spans="1:13" x14ac:dyDescent="0.25">
      <c r="A1" s="27" t="s">
        <v>29</v>
      </c>
    </row>
    <row r="2" spans="1:13" x14ac:dyDescent="0.25">
      <c r="A2" s="27"/>
    </row>
    <row r="3" spans="1:13" x14ac:dyDescent="0.25">
      <c r="A3" s="27"/>
    </row>
    <row r="4" spans="1:13" ht="9.75" customHeight="1" x14ac:dyDescent="0.25">
      <c r="A4" s="27"/>
    </row>
    <row r="5" spans="1:13" x14ac:dyDescent="0.25">
      <c r="A5" s="27" t="s">
        <v>30</v>
      </c>
      <c r="B5" s="28">
        <f ca="1">TODAY()</f>
        <v>43353</v>
      </c>
      <c r="C5" s="28"/>
    </row>
    <row r="6" spans="1:13" ht="10.5" customHeight="1" x14ac:dyDescent="0.25">
      <c r="A6" s="27"/>
    </row>
    <row r="7" spans="1:13" x14ac:dyDescent="0.25">
      <c r="A7" s="29" t="s">
        <v>31</v>
      </c>
      <c r="G7" s="30"/>
    </row>
    <row r="8" spans="1:13" ht="10.5" customHeight="1" x14ac:dyDescent="0.25">
      <c r="A8" s="31"/>
      <c r="B8" s="31"/>
      <c r="C8" s="31"/>
      <c r="D8" s="32"/>
      <c r="E8" s="32"/>
      <c r="F8" s="32"/>
      <c r="G8" s="30"/>
    </row>
    <row r="9" spans="1:13" ht="21" customHeight="1" x14ac:dyDescent="0.25">
      <c r="A9" s="41" t="s">
        <v>0</v>
      </c>
      <c r="B9" s="42"/>
      <c r="C9" s="42"/>
      <c r="D9" s="43"/>
      <c r="E9" s="47" t="s">
        <v>62</v>
      </c>
      <c r="F9" s="49" t="s">
        <v>1</v>
      </c>
      <c r="G9" s="41" t="s">
        <v>2</v>
      </c>
      <c r="H9" s="42"/>
      <c r="I9" s="42"/>
      <c r="J9" s="42"/>
      <c r="K9" s="42"/>
      <c r="L9" s="42"/>
      <c r="M9" s="43"/>
    </row>
    <row r="10" spans="1:13" ht="21" customHeight="1" x14ac:dyDescent="0.25">
      <c r="A10" s="44"/>
      <c r="B10" s="45"/>
      <c r="C10" s="45"/>
      <c r="D10" s="46"/>
      <c r="E10" s="48"/>
      <c r="F10" s="50"/>
      <c r="G10" s="44"/>
      <c r="H10" s="45"/>
      <c r="I10" s="45"/>
      <c r="J10" s="45"/>
      <c r="K10" s="45"/>
      <c r="L10" s="45"/>
      <c r="M10" s="46"/>
    </row>
    <row r="11" spans="1:13" x14ac:dyDescent="0.25">
      <c r="A11" s="2"/>
      <c r="B11" s="3"/>
      <c r="C11" s="3"/>
      <c r="D11" s="4"/>
      <c r="E11" s="35">
        <v>750000</v>
      </c>
      <c r="F11" s="38">
        <f>595000*4</f>
        <v>2380000</v>
      </c>
      <c r="G11" s="5"/>
      <c r="H11" s="6"/>
      <c r="I11" s="6"/>
      <c r="J11" s="6"/>
      <c r="K11" s="6"/>
      <c r="L11" s="6"/>
      <c r="M11" s="7"/>
    </row>
    <row r="12" spans="1:13" ht="15" customHeight="1" x14ac:dyDescent="0.25">
      <c r="A12" s="8" t="s">
        <v>53</v>
      </c>
      <c r="B12" s="9"/>
      <c r="C12" s="9"/>
      <c r="D12" s="10"/>
      <c r="E12" s="36"/>
      <c r="F12" s="39"/>
      <c r="G12" s="11"/>
      <c r="M12" s="12"/>
    </row>
    <row r="13" spans="1:13" x14ac:dyDescent="0.25">
      <c r="A13" s="13" t="s">
        <v>4</v>
      </c>
      <c r="B13" s="13" t="s">
        <v>5</v>
      </c>
      <c r="C13" s="13" t="s">
        <v>58</v>
      </c>
      <c r="D13" s="14"/>
      <c r="E13" s="36"/>
      <c r="F13" s="39"/>
      <c r="G13" s="11"/>
      <c r="M13" s="12"/>
    </row>
    <row r="14" spans="1:13" s="19" customFormat="1" x14ac:dyDescent="0.25">
      <c r="A14" s="15" t="s">
        <v>7</v>
      </c>
      <c r="B14" s="15" t="s">
        <v>33</v>
      </c>
      <c r="C14" s="16">
        <v>1</v>
      </c>
      <c r="D14" s="17"/>
      <c r="E14" s="36"/>
      <c r="F14" s="39"/>
      <c r="G14" s="18"/>
      <c r="M14" s="17"/>
    </row>
    <row r="15" spans="1:13" x14ac:dyDescent="0.25">
      <c r="A15" s="15" t="s">
        <v>7</v>
      </c>
      <c r="B15" s="15" t="s">
        <v>38</v>
      </c>
      <c r="C15" s="16">
        <v>1</v>
      </c>
      <c r="D15" s="17"/>
      <c r="E15" s="36"/>
      <c r="F15" s="39"/>
      <c r="G15" s="11"/>
      <c r="M15" s="12"/>
    </row>
    <row r="16" spans="1:13" x14ac:dyDescent="0.25">
      <c r="A16" s="15" t="s">
        <v>7</v>
      </c>
      <c r="B16" s="15" t="s">
        <v>44</v>
      </c>
      <c r="C16" s="16">
        <v>1</v>
      </c>
      <c r="D16" s="17"/>
      <c r="E16" s="36"/>
      <c r="F16" s="39"/>
      <c r="G16" s="11"/>
      <c r="M16" s="12"/>
    </row>
    <row r="17" spans="1:13" s="19" customFormat="1" x14ac:dyDescent="0.25">
      <c r="A17" s="15" t="s">
        <v>7</v>
      </c>
      <c r="B17" s="15" t="s">
        <v>54</v>
      </c>
      <c r="C17" s="16">
        <v>1</v>
      </c>
      <c r="D17" s="17"/>
      <c r="E17" s="36"/>
      <c r="F17" s="39"/>
      <c r="G17" s="18"/>
      <c r="M17" s="17"/>
    </row>
    <row r="18" spans="1:13" s="19" customFormat="1" x14ac:dyDescent="0.25">
      <c r="C18" s="22">
        <f>SUM(C14:C17)</f>
        <v>4</v>
      </c>
      <c r="D18" s="17"/>
      <c r="E18" s="36"/>
      <c r="F18" s="39"/>
      <c r="G18" s="18"/>
      <c r="M18" s="17"/>
    </row>
    <row r="19" spans="1:13" x14ac:dyDescent="0.25">
      <c r="D19" s="17"/>
      <c r="E19" s="36"/>
      <c r="F19" s="39"/>
      <c r="G19" s="11"/>
      <c r="M19" s="12"/>
    </row>
    <row r="20" spans="1:13" s="19" customFormat="1" x14ac:dyDescent="0.25">
      <c r="A20" s="20"/>
      <c r="B20" s="21"/>
      <c r="C20"/>
      <c r="D20" s="23"/>
      <c r="E20" s="37"/>
      <c r="F20" s="40"/>
      <c r="G20" s="24"/>
      <c r="H20" s="25"/>
      <c r="I20" s="25"/>
      <c r="J20" s="25"/>
      <c r="K20" s="25"/>
      <c r="L20" s="25"/>
      <c r="M20" s="26"/>
    </row>
    <row r="21" spans="1:13" x14ac:dyDescent="0.25">
      <c r="A21" s="2"/>
      <c r="B21" s="3"/>
      <c r="C21" s="3"/>
      <c r="D21" s="4"/>
      <c r="E21" s="35">
        <v>750000</v>
      </c>
      <c r="F21" s="38">
        <f>595000*3 + 700000*1</f>
        <v>2485000</v>
      </c>
      <c r="G21" s="5"/>
      <c r="H21" s="6"/>
      <c r="I21" s="6"/>
      <c r="J21" s="6"/>
      <c r="K21" s="6"/>
      <c r="L21" s="6"/>
      <c r="M21" s="7"/>
    </row>
    <row r="22" spans="1:13" ht="15" customHeight="1" x14ac:dyDescent="0.25">
      <c r="A22" s="8" t="s">
        <v>60</v>
      </c>
      <c r="B22" s="9"/>
      <c r="C22" s="9"/>
      <c r="D22" s="10"/>
      <c r="E22" s="36"/>
      <c r="F22" s="39"/>
      <c r="G22" s="11"/>
      <c r="M22" s="12"/>
    </row>
    <row r="23" spans="1:13" x14ac:dyDescent="0.25">
      <c r="A23" s="13" t="s">
        <v>23</v>
      </c>
      <c r="B23" s="13" t="s">
        <v>5</v>
      </c>
      <c r="C23" s="13" t="s">
        <v>58</v>
      </c>
      <c r="D23" s="14"/>
      <c r="E23" s="36"/>
      <c r="F23" s="39"/>
      <c r="G23" s="11"/>
      <c r="M23" s="12"/>
    </row>
    <row r="24" spans="1:13" s="19" customFormat="1" x14ac:dyDescent="0.25">
      <c r="A24" s="15" t="s">
        <v>7</v>
      </c>
      <c r="B24" s="15" t="s">
        <v>13</v>
      </c>
      <c r="C24" s="16">
        <v>1</v>
      </c>
      <c r="D24" s="17"/>
      <c r="E24" s="36"/>
      <c r="F24" s="39"/>
      <c r="G24" s="18"/>
      <c r="M24" s="17"/>
    </row>
    <row r="25" spans="1:13" x14ac:dyDescent="0.25">
      <c r="A25" s="15" t="s">
        <v>7</v>
      </c>
      <c r="B25" s="15" t="s">
        <v>20</v>
      </c>
      <c r="C25" s="16">
        <v>1</v>
      </c>
      <c r="D25" s="17"/>
      <c r="E25" s="36"/>
      <c r="F25" s="39"/>
      <c r="G25" s="11"/>
      <c r="M25" s="12"/>
    </row>
    <row r="26" spans="1:13" x14ac:dyDescent="0.25">
      <c r="A26" s="15" t="s">
        <v>7</v>
      </c>
      <c r="B26" s="15" t="s">
        <v>56</v>
      </c>
      <c r="C26" s="16">
        <v>1</v>
      </c>
      <c r="D26" s="17"/>
      <c r="E26" s="36"/>
      <c r="F26" s="39"/>
      <c r="G26" s="11"/>
      <c r="M26" s="12"/>
    </row>
    <row r="27" spans="1:13" s="19" customFormat="1" x14ac:dyDescent="0.25">
      <c r="A27" s="15" t="s">
        <v>35</v>
      </c>
      <c r="B27" s="15" t="s">
        <v>57</v>
      </c>
      <c r="C27" s="16">
        <v>1</v>
      </c>
      <c r="D27" s="17"/>
      <c r="E27" s="36"/>
      <c r="F27" s="39"/>
      <c r="G27" s="18"/>
      <c r="M27" s="17"/>
    </row>
    <row r="28" spans="1:13" s="19" customFormat="1" x14ac:dyDescent="0.25">
      <c r="C28" s="22">
        <f>SUM(C24:C27)</f>
        <v>4</v>
      </c>
      <c r="D28" s="17"/>
      <c r="E28" s="36"/>
      <c r="F28" s="39"/>
      <c r="G28" s="18"/>
      <c r="M28" s="17"/>
    </row>
    <row r="29" spans="1:13" x14ac:dyDescent="0.25">
      <c r="D29" s="17"/>
      <c r="E29" s="36"/>
      <c r="F29" s="39"/>
      <c r="G29" s="11"/>
      <c r="M29" s="12"/>
    </row>
    <row r="30" spans="1:13" s="19" customFormat="1" x14ac:dyDescent="0.25">
      <c r="A30" s="20"/>
      <c r="B30" s="21"/>
      <c r="C30"/>
      <c r="D30" s="23"/>
      <c r="E30" s="37"/>
      <c r="F30" s="40"/>
      <c r="G30" s="24"/>
      <c r="H30" s="25"/>
      <c r="I30" s="25"/>
      <c r="J30" s="25"/>
      <c r="K30" s="25"/>
      <c r="L30" s="25"/>
      <c r="M30" s="26"/>
    </row>
    <row r="31" spans="1:13" x14ac:dyDescent="0.25">
      <c r="A31" s="2"/>
      <c r="B31" s="3"/>
      <c r="C31" s="3"/>
      <c r="D31" s="4"/>
      <c r="E31" s="35">
        <v>750000</v>
      </c>
      <c r="F31" s="38">
        <f>595000*4</f>
        <v>2380000</v>
      </c>
      <c r="G31" s="5"/>
      <c r="H31" s="6"/>
      <c r="I31" s="6"/>
      <c r="J31" s="6"/>
      <c r="K31" s="6"/>
      <c r="L31" s="6"/>
      <c r="M31" s="7"/>
    </row>
    <row r="32" spans="1:13" ht="15" customHeight="1" x14ac:dyDescent="0.25">
      <c r="A32" s="8" t="s">
        <v>61</v>
      </c>
      <c r="B32" s="9"/>
      <c r="C32" s="9"/>
      <c r="D32" s="10"/>
      <c r="E32" s="36"/>
      <c r="F32" s="39"/>
      <c r="G32" s="11"/>
      <c r="M32" s="12"/>
    </row>
    <row r="33" spans="1:13" x14ac:dyDescent="0.25">
      <c r="A33" s="13" t="s">
        <v>23</v>
      </c>
      <c r="B33" s="13" t="s">
        <v>5</v>
      </c>
      <c r="C33" s="13" t="s">
        <v>58</v>
      </c>
      <c r="D33" s="14"/>
      <c r="E33" s="36"/>
      <c r="F33" s="39"/>
      <c r="G33" s="11"/>
      <c r="M33" s="12"/>
    </row>
    <row r="34" spans="1:13" s="19" customFormat="1" x14ac:dyDescent="0.25">
      <c r="A34" s="15" t="s">
        <v>7</v>
      </c>
      <c r="B34" s="15" t="s">
        <v>34</v>
      </c>
      <c r="C34" s="16">
        <v>1</v>
      </c>
      <c r="D34" s="17"/>
      <c r="E34" s="36"/>
      <c r="F34" s="39"/>
      <c r="G34" s="18"/>
      <c r="M34" s="17"/>
    </row>
    <row r="35" spans="1:13" x14ac:dyDescent="0.25">
      <c r="A35" s="15" t="s">
        <v>7</v>
      </c>
      <c r="B35" s="15" t="s">
        <v>38</v>
      </c>
      <c r="C35" s="16">
        <v>1</v>
      </c>
      <c r="D35" s="17"/>
      <c r="E35" s="36"/>
      <c r="F35" s="39"/>
      <c r="G35" s="11"/>
      <c r="M35" s="12"/>
    </row>
    <row r="36" spans="1:13" x14ac:dyDescent="0.25">
      <c r="A36" s="15" t="s">
        <v>7</v>
      </c>
      <c r="B36" s="15" t="s">
        <v>54</v>
      </c>
      <c r="C36" s="16">
        <v>1</v>
      </c>
      <c r="D36" s="17"/>
      <c r="E36" s="36"/>
      <c r="F36" s="39"/>
      <c r="G36" s="11"/>
      <c r="M36" s="12"/>
    </row>
    <row r="37" spans="1:13" s="19" customFormat="1" x14ac:dyDescent="0.25">
      <c r="A37" s="15" t="s">
        <v>7</v>
      </c>
      <c r="B37" s="15" t="s">
        <v>20</v>
      </c>
      <c r="C37" s="16">
        <v>1</v>
      </c>
      <c r="D37" s="17"/>
      <c r="E37" s="36"/>
      <c r="F37" s="39"/>
      <c r="G37" s="18"/>
      <c r="M37" s="17"/>
    </row>
    <row r="38" spans="1:13" s="19" customFormat="1" x14ac:dyDescent="0.25">
      <c r="C38" s="22">
        <f>SUM(C34:C37)</f>
        <v>4</v>
      </c>
      <c r="D38" s="17"/>
      <c r="E38" s="36"/>
      <c r="F38" s="39"/>
      <c r="G38" s="18"/>
      <c r="M38" s="17"/>
    </row>
    <row r="39" spans="1:13" x14ac:dyDescent="0.25">
      <c r="D39" s="17"/>
      <c r="E39" s="36"/>
      <c r="F39" s="39"/>
      <c r="G39" s="11"/>
      <c r="M39" s="12"/>
    </row>
    <row r="40" spans="1:13" s="19" customFormat="1" x14ac:dyDescent="0.25">
      <c r="A40" s="20"/>
      <c r="B40" s="21"/>
      <c r="C40"/>
      <c r="D40" s="23"/>
      <c r="E40" s="37"/>
      <c r="F40" s="40"/>
      <c r="G40" s="24"/>
      <c r="H40" s="25"/>
      <c r="I40" s="25"/>
      <c r="J40" s="25"/>
      <c r="K40" s="25"/>
      <c r="L40" s="25"/>
      <c r="M40" s="26"/>
    </row>
    <row r="41" spans="1:13" x14ac:dyDescent="0.25">
      <c r="A41" s="2"/>
      <c r="B41" s="3"/>
      <c r="C41" s="3"/>
      <c r="D41" s="4"/>
      <c r="E41" s="35">
        <v>750000</v>
      </c>
      <c r="F41" s="38">
        <f>595000*4</f>
        <v>2380000</v>
      </c>
      <c r="G41" s="5"/>
      <c r="H41" s="6"/>
      <c r="I41" s="6"/>
      <c r="J41" s="6"/>
      <c r="K41" s="6"/>
      <c r="L41" s="6"/>
      <c r="M41" s="7"/>
    </row>
    <row r="42" spans="1:13" ht="15" customHeight="1" x14ac:dyDescent="0.25">
      <c r="A42" s="8" t="s">
        <v>70</v>
      </c>
      <c r="B42" s="9"/>
      <c r="C42" s="9"/>
      <c r="D42" s="10"/>
      <c r="E42" s="36"/>
      <c r="F42" s="39"/>
      <c r="G42" s="11"/>
      <c r="M42" s="12"/>
    </row>
    <row r="43" spans="1:13" x14ac:dyDescent="0.25">
      <c r="A43" s="13" t="s">
        <v>23</v>
      </c>
      <c r="B43" s="13" t="s">
        <v>5</v>
      </c>
      <c r="C43" s="13" t="s">
        <v>58</v>
      </c>
      <c r="D43" s="14"/>
      <c r="E43" s="36"/>
      <c r="F43" s="39"/>
      <c r="G43" s="11"/>
      <c r="M43" s="12"/>
    </row>
    <row r="44" spans="1:13" s="19" customFormat="1" x14ac:dyDescent="0.25">
      <c r="A44" s="15" t="s">
        <v>7</v>
      </c>
      <c r="B44" s="15" t="s">
        <v>33</v>
      </c>
      <c r="C44" s="16">
        <v>1</v>
      </c>
      <c r="D44" s="17"/>
      <c r="E44" s="36"/>
      <c r="F44" s="39"/>
      <c r="G44" s="18"/>
      <c r="M44" s="17"/>
    </row>
    <row r="45" spans="1:13" x14ac:dyDescent="0.25">
      <c r="A45" s="15" t="s">
        <v>7</v>
      </c>
      <c r="B45" s="15" t="s">
        <v>34</v>
      </c>
      <c r="C45" s="16">
        <v>1</v>
      </c>
      <c r="D45" s="17"/>
      <c r="E45" s="36"/>
      <c r="F45" s="39"/>
      <c r="G45" s="11"/>
      <c r="M45" s="12"/>
    </row>
    <row r="46" spans="1:13" x14ac:dyDescent="0.25">
      <c r="A46" s="15" t="s">
        <v>7</v>
      </c>
      <c r="B46" s="15" t="s">
        <v>44</v>
      </c>
      <c r="C46" s="16">
        <v>1</v>
      </c>
      <c r="D46" s="17"/>
      <c r="E46" s="36"/>
      <c r="F46" s="39"/>
      <c r="G46" s="11"/>
      <c r="M46" s="12"/>
    </row>
    <row r="47" spans="1:13" s="19" customFormat="1" x14ac:dyDescent="0.25">
      <c r="A47" s="15" t="s">
        <v>7</v>
      </c>
      <c r="B47" s="15" t="s">
        <v>54</v>
      </c>
      <c r="C47" s="16">
        <v>1</v>
      </c>
      <c r="D47" s="17"/>
      <c r="E47" s="36"/>
      <c r="F47" s="39"/>
      <c r="G47" s="18"/>
      <c r="M47" s="17"/>
    </row>
    <row r="48" spans="1:13" s="19" customFormat="1" x14ac:dyDescent="0.25">
      <c r="C48" s="22">
        <f>SUM(C44:C47)</f>
        <v>4</v>
      </c>
      <c r="D48" s="17"/>
      <c r="E48" s="36"/>
      <c r="F48" s="39"/>
      <c r="G48" s="18"/>
      <c r="M48" s="17"/>
    </row>
    <row r="49" spans="1:13" x14ac:dyDescent="0.25">
      <c r="D49" s="17"/>
      <c r="E49" s="36"/>
      <c r="F49" s="39"/>
      <c r="G49" s="11"/>
      <c r="M49" s="12"/>
    </row>
    <row r="50" spans="1:13" s="19" customFormat="1" x14ac:dyDescent="0.25">
      <c r="A50" s="20"/>
      <c r="B50" s="21"/>
      <c r="C50"/>
      <c r="D50" s="23"/>
      <c r="E50" s="37"/>
      <c r="F50" s="40"/>
      <c r="G50" s="24"/>
      <c r="H50" s="25"/>
      <c r="I50" s="25"/>
      <c r="J50" s="25"/>
      <c r="K50" s="25"/>
      <c r="L50" s="25"/>
      <c r="M50" s="26"/>
    </row>
    <row r="51" spans="1:13" x14ac:dyDescent="0.25">
      <c r="A51" s="2"/>
      <c r="B51" s="3"/>
      <c r="C51" s="3"/>
      <c r="D51" s="4"/>
      <c r="E51" s="35">
        <v>750000</v>
      </c>
      <c r="F51" s="38">
        <f>595000*4</f>
        <v>2380000</v>
      </c>
      <c r="G51" s="5"/>
      <c r="H51" s="6"/>
      <c r="I51" s="6"/>
      <c r="J51" s="6"/>
      <c r="K51" s="6"/>
      <c r="L51" s="6"/>
      <c r="M51" s="7"/>
    </row>
    <row r="52" spans="1:13" ht="15" customHeight="1" x14ac:dyDescent="0.25">
      <c r="A52" s="8" t="s">
        <v>71</v>
      </c>
      <c r="B52" s="9"/>
      <c r="C52" s="9"/>
      <c r="D52" s="10"/>
      <c r="E52" s="36"/>
      <c r="F52" s="39"/>
      <c r="G52" s="11"/>
      <c r="M52" s="12"/>
    </row>
    <row r="53" spans="1:13" x14ac:dyDescent="0.25">
      <c r="A53" s="13" t="s">
        <v>23</v>
      </c>
      <c r="B53" s="13" t="s">
        <v>5</v>
      </c>
      <c r="C53" s="13" t="s">
        <v>58</v>
      </c>
      <c r="D53" s="14"/>
      <c r="E53" s="36"/>
      <c r="F53" s="39"/>
      <c r="G53" s="11"/>
      <c r="M53" s="12"/>
    </row>
    <row r="54" spans="1:13" s="19" customFormat="1" x14ac:dyDescent="0.25">
      <c r="A54" s="15" t="s">
        <v>7</v>
      </c>
      <c r="B54" s="15" t="s">
        <v>16</v>
      </c>
      <c r="C54" s="16">
        <v>1</v>
      </c>
      <c r="D54" s="17"/>
      <c r="E54" s="36"/>
      <c r="F54" s="39"/>
      <c r="G54" s="18"/>
      <c r="M54" s="17"/>
    </row>
    <row r="55" spans="1:13" x14ac:dyDescent="0.25">
      <c r="A55" s="15" t="s">
        <v>7</v>
      </c>
      <c r="B55" s="15" t="s">
        <v>55</v>
      </c>
      <c r="C55" s="16">
        <v>1</v>
      </c>
      <c r="D55" s="17"/>
      <c r="E55" s="36"/>
      <c r="F55" s="39"/>
      <c r="G55" s="11"/>
      <c r="M55" s="12"/>
    </row>
    <row r="56" spans="1:13" x14ac:dyDescent="0.25">
      <c r="A56" s="15" t="s">
        <v>7</v>
      </c>
      <c r="B56" s="15" t="s">
        <v>42</v>
      </c>
      <c r="C56" s="16">
        <v>1</v>
      </c>
      <c r="D56" s="17"/>
      <c r="E56" s="36"/>
      <c r="F56" s="39"/>
      <c r="G56" s="11"/>
      <c r="M56" s="12"/>
    </row>
    <row r="57" spans="1:13" s="19" customFormat="1" x14ac:dyDescent="0.25">
      <c r="A57" s="15" t="s">
        <v>7</v>
      </c>
      <c r="B57" s="15" t="s">
        <v>33</v>
      </c>
      <c r="C57" s="16">
        <v>1</v>
      </c>
      <c r="D57" s="17"/>
      <c r="E57" s="36"/>
      <c r="F57" s="39"/>
      <c r="G57" s="18"/>
      <c r="M57" s="17"/>
    </row>
    <row r="58" spans="1:13" s="19" customFormat="1" x14ac:dyDescent="0.25">
      <c r="A58"/>
      <c r="B58"/>
      <c r="C58" s="22">
        <f>SUM(C54:C57)</f>
        <v>4</v>
      </c>
      <c r="D58" s="17"/>
      <c r="E58" s="36"/>
      <c r="F58" s="39"/>
      <c r="G58" s="18"/>
      <c r="M58" s="17"/>
    </row>
    <row r="59" spans="1:13" x14ac:dyDescent="0.25">
      <c r="A59"/>
      <c r="B59"/>
      <c r="C59"/>
      <c r="D59" s="17"/>
      <c r="E59" s="36"/>
      <c r="F59" s="39"/>
      <c r="G59" s="11"/>
      <c r="M59" s="12"/>
    </row>
    <row r="60" spans="1:13" s="19" customFormat="1" x14ac:dyDescent="0.25">
      <c r="A60" s="20"/>
      <c r="B60" s="21"/>
      <c r="C60" s="22"/>
      <c r="D60" s="23"/>
      <c r="E60" s="37"/>
      <c r="F60" s="40"/>
      <c r="G60" s="24"/>
      <c r="H60" s="25"/>
      <c r="I60" s="25"/>
      <c r="J60" s="25"/>
      <c r="K60" s="25"/>
      <c r="L60" s="25"/>
      <c r="M60" s="26"/>
    </row>
    <row r="61" spans="1:13" x14ac:dyDescent="0.25">
      <c r="A61" s="2"/>
      <c r="B61" s="3"/>
      <c r="C61" s="3"/>
      <c r="D61" s="4"/>
      <c r="E61" s="35">
        <v>750000</v>
      </c>
      <c r="F61" s="38">
        <f>595000*2 + 700000*2</f>
        <v>2590000</v>
      </c>
      <c r="G61" s="5"/>
      <c r="H61" s="6"/>
      <c r="I61" s="6"/>
      <c r="J61" s="6"/>
      <c r="K61" s="6"/>
      <c r="L61" s="6"/>
      <c r="M61" s="7"/>
    </row>
    <row r="62" spans="1:13" ht="15" customHeight="1" x14ac:dyDescent="0.25">
      <c r="A62" s="8" t="s">
        <v>72</v>
      </c>
      <c r="B62" s="9"/>
      <c r="C62" s="9"/>
      <c r="D62" s="10"/>
      <c r="E62" s="36"/>
      <c r="F62" s="39"/>
      <c r="G62" s="11"/>
      <c r="M62" s="12"/>
    </row>
    <row r="63" spans="1:13" x14ac:dyDescent="0.25">
      <c r="A63" s="13" t="s">
        <v>23</v>
      </c>
      <c r="B63" s="13" t="s">
        <v>5</v>
      </c>
      <c r="C63" s="13" t="s">
        <v>58</v>
      </c>
      <c r="D63" s="14"/>
      <c r="E63" s="36"/>
      <c r="F63" s="39"/>
      <c r="G63" s="11"/>
      <c r="M63" s="12"/>
    </row>
    <row r="64" spans="1:13" s="19" customFormat="1" x14ac:dyDescent="0.25">
      <c r="A64" s="15" t="s">
        <v>7</v>
      </c>
      <c r="B64" s="15" t="s">
        <v>55</v>
      </c>
      <c r="C64" s="16">
        <v>1</v>
      </c>
      <c r="D64" s="17"/>
      <c r="E64" s="36"/>
      <c r="F64" s="39"/>
      <c r="G64" s="18"/>
      <c r="M64" s="17"/>
    </row>
    <row r="65" spans="1:13" x14ac:dyDescent="0.25">
      <c r="A65" s="15" t="s">
        <v>35</v>
      </c>
      <c r="B65" s="15" t="s">
        <v>59</v>
      </c>
      <c r="C65" s="16">
        <v>1</v>
      </c>
      <c r="D65" s="17"/>
      <c r="E65" s="36"/>
      <c r="F65" s="39"/>
      <c r="G65" s="11"/>
      <c r="M65" s="12"/>
    </row>
    <row r="66" spans="1:13" x14ac:dyDescent="0.25">
      <c r="A66" s="15" t="s">
        <v>7</v>
      </c>
      <c r="B66" s="15" t="s">
        <v>13</v>
      </c>
      <c r="C66" s="16">
        <v>1</v>
      </c>
      <c r="D66" s="17"/>
      <c r="E66" s="36"/>
      <c r="F66" s="39"/>
      <c r="G66" s="11"/>
      <c r="M66" s="12"/>
    </row>
    <row r="67" spans="1:13" s="19" customFormat="1" x14ac:dyDescent="0.25">
      <c r="A67" s="15" t="s">
        <v>35</v>
      </c>
      <c r="B67" s="15" t="s">
        <v>57</v>
      </c>
      <c r="C67" s="16">
        <v>1</v>
      </c>
      <c r="D67" s="17"/>
      <c r="E67" s="36"/>
      <c r="F67" s="39"/>
      <c r="G67" s="18"/>
      <c r="M67" s="17"/>
    </row>
    <row r="68" spans="1:13" s="19" customFormat="1" x14ac:dyDescent="0.25">
      <c r="A68"/>
      <c r="B68"/>
      <c r="C68" s="22">
        <f>SUM(C64:C67)</f>
        <v>4</v>
      </c>
      <c r="D68" s="17"/>
      <c r="E68" s="36"/>
      <c r="F68" s="39"/>
      <c r="G68" s="18"/>
      <c r="M68" s="17"/>
    </row>
    <row r="69" spans="1:13" x14ac:dyDescent="0.25">
      <c r="A69"/>
      <c r="B69"/>
      <c r="C69"/>
      <c r="D69" s="17"/>
      <c r="E69" s="36"/>
      <c r="F69" s="39"/>
      <c r="G69" s="11"/>
      <c r="M69" s="12"/>
    </row>
    <row r="70" spans="1:13" s="19" customFormat="1" x14ac:dyDescent="0.25">
      <c r="A70" s="20"/>
      <c r="B70" s="21"/>
      <c r="C70" s="34"/>
      <c r="D70" s="23"/>
      <c r="E70" s="37"/>
      <c r="F70" s="40"/>
      <c r="G70" s="24"/>
      <c r="H70" s="25"/>
      <c r="I70" s="25"/>
      <c r="J70" s="25"/>
      <c r="K70" s="25"/>
      <c r="L70" s="25"/>
      <c r="M70" s="26"/>
    </row>
  </sheetData>
  <mergeCells count="16">
    <mergeCell ref="A9:D10"/>
    <mergeCell ref="E9:E10"/>
    <mergeCell ref="F9:F10"/>
    <mergeCell ref="G9:M10"/>
    <mergeCell ref="E11:E20"/>
    <mergeCell ref="F11:F20"/>
    <mergeCell ref="E51:E60"/>
    <mergeCell ref="F51:F60"/>
    <mergeCell ref="E61:E70"/>
    <mergeCell ref="F61:F70"/>
    <mergeCell ref="E21:E30"/>
    <mergeCell ref="F21:F30"/>
    <mergeCell ref="E31:E40"/>
    <mergeCell ref="F31:F40"/>
    <mergeCell ref="E41:E50"/>
    <mergeCell ref="F41:F50"/>
  </mergeCells>
  <printOptions horizontalCentered="1"/>
  <pageMargins left="0.12" right="0.11" top="0.46" bottom="0.17" header="0.3" footer="0.14000000000000001"/>
  <pageSetup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"/>
  <sheetViews>
    <sheetView showGridLines="0" zoomScale="90" zoomScaleNormal="90" workbookViewId="0">
      <pane ySplit="10" topLeftCell="A71" activePane="bottomLeft" state="frozen"/>
      <selection activeCell="E33" sqref="E33"/>
      <selection pane="bottomLeft" activeCell="M75" sqref="M75"/>
    </sheetView>
  </sheetViews>
  <sheetFormatPr defaultColWidth="9.140625" defaultRowHeight="15" x14ac:dyDescent="0.25"/>
  <cols>
    <col min="1" max="1" width="16.28515625" style="1" customWidth="1"/>
    <col min="2" max="2" width="29.5703125" style="1" bestFit="1" customWidth="1"/>
    <col min="3" max="3" width="9.42578125" style="1" bestFit="1" customWidth="1"/>
    <col min="4" max="4" width="1.7109375" style="19" customWidth="1"/>
    <col min="5" max="6" width="21.28515625" style="19" customWidth="1"/>
    <col min="7" max="12" width="9.140625" style="1" customWidth="1"/>
    <col min="13" max="13" width="39.28515625" style="1" customWidth="1"/>
    <col min="14" max="16384" width="9.140625" style="1"/>
  </cols>
  <sheetData>
    <row r="1" spans="1:13" x14ac:dyDescent="0.25">
      <c r="A1" s="27" t="s">
        <v>29</v>
      </c>
    </row>
    <row r="2" spans="1:13" x14ac:dyDescent="0.25">
      <c r="A2" s="27"/>
    </row>
    <row r="3" spans="1:13" x14ac:dyDescent="0.25">
      <c r="A3" s="27"/>
    </row>
    <row r="4" spans="1:13" ht="9.75" customHeight="1" x14ac:dyDescent="0.25">
      <c r="A4" s="27"/>
    </row>
    <row r="5" spans="1:13" x14ac:dyDescent="0.25">
      <c r="A5" s="27" t="s">
        <v>30</v>
      </c>
      <c r="B5" s="28">
        <f ca="1">TODAY()</f>
        <v>43353</v>
      </c>
      <c r="C5" s="28"/>
    </row>
    <row r="6" spans="1:13" ht="10.5" customHeight="1" x14ac:dyDescent="0.25">
      <c r="A6" s="27"/>
    </row>
    <row r="7" spans="1:13" x14ac:dyDescent="0.25">
      <c r="A7" s="29" t="s">
        <v>31</v>
      </c>
      <c r="G7" s="30"/>
    </row>
    <row r="8" spans="1:13" ht="10.5" customHeight="1" x14ac:dyDescent="0.25">
      <c r="A8" s="31"/>
      <c r="B8" s="31"/>
      <c r="C8" s="31"/>
      <c r="D8" s="32"/>
      <c r="E8" s="32"/>
      <c r="F8" s="32"/>
      <c r="G8" s="30"/>
    </row>
    <row r="9" spans="1:13" ht="21" customHeight="1" x14ac:dyDescent="0.25">
      <c r="A9" s="41" t="s">
        <v>0</v>
      </c>
      <c r="B9" s="42"/>
      <c r="C9" s="42"/>
      <c r="D9" s="43"/>
      <c r="E9" s="47" t="s">
        <v>62</v>
      </c>
      <c r="F9" s="49" t="s">
        <v>1</v>
      </c>
      <c r="G9" s="41" t="s">
        <v>2</v>
      </c>
      <c r="H9" s="42"/>
      <c r="I9" s="42"/>
      <c r="J9" s="42"/>
      <c r="K9" s="42"/>
      <c r="L9" s="42"/>
      <c r="M9" s="43"/>
    </row>
    <row r="10" spans="1:13" ht="21" customHeight="1" x14ac:dyDescent="0.25">
      <c r="A10" s="44"/>
      <c r="B10" s="45"/>
      <c r="C10" s="45"/>
      <c r="D10" s="46"/>
      <c r="E10" s="48"/>
      <c r="F10" s="50"/>
      <c r="G10" s="44"/>
      <c r="H10" s="45"/>
      <c r="I10" s="45"/>
      <c r="J10" s="45"/>
      <c r="K10" s="45"/>
      <c r="L10" s="45"/>
      <c r="M10" s="46"/>
    </row>
    <row r="11" spans="1:13" x14ac:dyDescent="0.25">
      <c r="A11" s="2"/>
      <c r="B11" s="3"/>
      <c r="C11" s="3"/>
      <c r="D11" s="4"/>
      <c r="E11" s="35">
        <v>750000</v>
      </c>
      <c r="F11" s="38">
        <f>595000*4</f>
        <v>2380000</v>
      </c>
      <c r="G11" s="5"/>
      <c r="H11" s="6"/>
      <c r="I11" s="6"/>
      <c r="J11" s="6"/>
      <c r="K11" s="6"/>
      <c r="L11" s="6"/>
      <c r="M11" s="7"/>
    </row>
    <row r="12" spans="1:13" ht="15" customHeight="1" x14ac:dyDescent="0.25">
      <c r="A12" s="8" t="s">
        <v>73</v>
      </c>
      <c r="B12" s="9"/>
      <c r="C12" s="9"/>
      <c r="D12" s="10"/>
      <c r="E12" s="36"/>
      <c r="F12" s="39"/>
      <c r="G12" s="11"/>
      <c r="M12" s="12"/>
    </row>
    <row r="13" spans="1:13" x14ac:dyDescent="0.25">
      <c r="A13" s="13" t="s">
        <v>4</v>
      </c>
      <c r="B13" s="13" t="s">
        <v>5</v>
      </c>
      <c r="C13" s="13" t="s">
        <v>81</v>
      </c>
      <c r="D13" s="14"/>
      <c r="E13" s="36"/>
      <c r="F13" s="39"/>
      <c r="G13" s="11"/>
      <c r="M13" s="12"/>
    </row>
    <row r="14" spans="1:13" s="19" customFormat="1" x14ac:dyDescent="0.25">
      <c r="A14" s="15" t="s">
        <v>7</v>
      </c>
      <c r="B14" s="15" t="s">
        <v>79</v>
      </c>
      <c r="C14" s="16">
        <v>1</v>
      </c>
      <c r="D14" s="17"/>
      <c r="E14" s="36"/>
      <c r="F14" s="39"/>
      <c r="G14" s="18"/>
      <c r="M14" s="17"/>
    </row>
    <row r="15" spans="1:13" x14ac:dyDescent="0.25">
      <c r="A15" s="15" t="s">
        <v>7</v>
      </c>
      <c r="B15" s="15" t="s">
        <v>10</v>
      </c>
      <c r="C15" s="16">
        <v>1</v>
      </c>
      <c r="D15" s="17"/>
      <c r="E15" s="36"/>
      <c r="F15" s="39"/>
      <c r="G15" s="11"/>
      <c r="M15" s="12"/>
    </row>
    <row r="16" spans="1:13" x14ac:dyDescent="0.25">
      <c r="A16" s="15" t="s">
        <v>7</v>
      </c>
      <c r="B16" s="15" t="s">
        <v>26</v>
      </c>
      <c r="C16" s="16">
        <v>1</v>
      </c>
      <c r="D16" s="17"/>
      <c r="E16" s="36"/>
      <c r="F16" s="39"/>
      <c r="G16" s="11"/>
      <c r="M16" s="12"/>
    </row>
    <row r="17" spans="1:13" s="19" customFormat="1" x14ac:dyDescent="0.25">
      <c r="A17" s="15" t="s">
        <v>7</v>
      </c>
      <c r="B17" s="15" t="s">
        <v>56</v>
      </c>
      <c r="C17" s="16">
        <v>1</v>
      </c>
      <c r="D17" s="17"/>
      <c r="E17" s="36"/>
      <c r="F17" s="39"/>
      <c r="G17" s="18"/>
      <c r="M17" s="17"/>
    </row>
    <row r="18" spans="1:13" s="19" customFormat="1" x14ac:dyDescent="0.25">
      <c r="C18" s="22">
        <f>SUM(C14:C17)</f>
        <v>4</v>
      </c>
      <c r="D18" s="17"/>
      <c r="E18" s="36"/>
      <c r="F18" s="39"/>
      <c r="G18" s="18"/>
      <c r="M18" s="17"/>
    </row>
    <row r="19" spans="1:13" x14ac:dyDescent="0.25">
      <c r="D19" s="17"/>
      <c r="E19" s="36"/>
      <c r="F19" s="39"/>
      <c r="G19" s="11"/>
      <c r="M19" s="12"/>
    </row>
    <row r="20" spans="1:13" s="19" customFormat="1" x14ac:dyDescent="0.25">
      <c r="A20" s="20"/>
      <c r="B20" s="21"/>
      <c r="C20"/>
      <c r="D20" s="23"/>
      <c r="E20" s="37"/>
      <c r="F20" s="40"/>
      <c r="G20" s="24"/>
      <c r="H20" s="25"/>
      <c r="I20" s="25"/>
      <c r="J20" s="25"/>
      <c r="K20" s="25"/>
      <c r="L20" s="25"/>
      <c r="M20" s="26"/>
    </row>
    <row r="21" spans="1:13" x14ac:dyDescent="0.25">
      <c r="A21" s="2"/>
      <c r="B21" s="3"/>
      <c r="C21" s="3"/>
      <c r="D21" s="4"/>
      <c r="E21" s="35">
        <v>750000</v>
      </c>
      <c r="F21" s="38">
        <f>595000*4</f>
        <v>2380000</v>
      </c>
      <c r="G21" s="5"/>
      <c r="H21" s="6"/>
      <c r="I21" s="6"/>
      <c r="J21" s="6"/>
      <c r="K21" s="6"/>
      <c r="L21" s="6"/>
      <c r="M21" s="7"/>
    </row>
    <row r="22" spans="1:13" ht="15" customHeight="1" x14ac:dyDescent="0.25">
      <c r="A22" s="8" t="s">
        <v>74</v>
      </c>
      <c r="B22" s="9"/>
      <c r="C22" s="9"/>
      <c r="D22" s="10"/>
      <c r="E22" s="36"/>
      <c r="F22" s="39"/>
      <c r="G22" s="11"/>
      <c r="M22" s="12"/>
    </row>
    <row r="23" spans="1:13" x14ac:dyDescent="0.25">
      <c r="A23" s="13" t="s">
        <v>23</v>
      </c>
      <c r="B23" s="13" t="s">
        <v>5</v>
      </c>
      <c r="C23" s="13" t="s">
        <v>81</v>
      </c>
      <c r="D23" s="14"/>
      <c r="E23" s="36"/>
      <c r="F23" s="39"/>
      <c r="G23" s="11"/>
      <c r="M23" s="12"/>
    </row>
    <row r="24" spans="1:13" s="19" customFormat="1" x14ac:dyDescent="0.25">
      <c r="A24" s="15" t="s">
        <v>7</v>
      </c>
      <c r="B24" s="15" t="s">
        <v>54</v>
      </c>
      <c r="C24" s="16">
        <v>1</v>
      </c>
      <c r="D24" s="17"/>
      <c r="E24" s="36"/>
      <c r="F24" s="39"/>
      <c r="G24" s="18"/>
      <c r="M24" s="17"/>
    </row>
    <row r="25" spans="1:13" x14ac:dyDescent="0.25">
      <c r="A25" s="15" t="s">
        <v>7</v>
      </c>
      <c r="B25" s="15" t="s">
        <v>16</v>
      </c>
      <c r="C25" s="16">
        <v>1</v>
      </c>
      <c r="D25" s="17"/>
      <c r="E25" s="36"/>
      <c r="F25" s="39"/>
      <c r="G25" s="11"/>
      <c r="M25" s="12"/>
    </row>
    <row r="26" spans="1:13" x14ac:dyDescent="0.25">
      <c r="A26" s="15" t="s">
        <v>7</v>
      </c>
      <c r="B26" s="15" t="s">
        <v>55</v>
      </c>
      <c r="C26" s="16">
        <v>1</v>
      </c>
      <c r="D26" s="17"/>
      <c r="E26" s="36"/>
      <c r="F26" s="39"/>
      <c r="G26" s="11"/>
      <c r="M26" s="12"/>
    </row>
    <row r="27" spans="1:13" s="19" customFormat="1" x14ac:dyDescent="0.25">
      <c r="A27" s="15" t="s">
        <v>7</v>
      </c>
      <c r="B27" s="15" t="s">
        <v>17</v>
      </c>
      <c r="C27" s="16">
        <v>1</v>
      </c>
      <c r="D27" s="17"/>
      <c r="E27" s="36"/>
      <c r="F27" s="39"/>
      <c r="G27" s="18"/>
      <c r="M27" s="17"/>
    </row>
    <row r="28" spans="1:13" s="19" customFormat="1" x14ac:dyDescent="0.25">
      <c r="C28" s="22">
        <f>SUM(C24:C27)</f>
        <v>4</v>
      </c>
      <c r="D28" s="17"/>
      <c r="E28" s="36"/>
      <c r="F28" s="39"/>
      <c r="G28" s="18"/>
      <c r="M28" s="17"/>
    </row>
    <row r="29" spans="1:13" x14ac:dyDescent="0.25">
      <c r="D29" s="17"/>
      <c r="E29" s="36"/>
      <c r="F29" s="39"/>
      <c r="G29" s="11"/>
      <c r="M29" s="12"/>
    </row>
    <row r="30" spans="1:13" s="19" customFormat="1" x14ac:dyDescent="0.25">
      <c r="A30" s="20"/>
      <c r="B30" s="21"/>
      <c r="C30"/>
      <c r="D30" s="23"/>
      <c r="E30" s="37"/>
      <c r="F30" s="40"/>
      <c r="G30" s="24"/>
      <c r="H30" s="25"/>
      <c r="I30" s="25"/>
      <c r="J30" s="25"/>
      <c r="K30" s="25"/>
      <c r="L30" s="25"/>
      <c r="M30" s="26"/>
    </row>
    <row r="31" spans="1:13" x14ac:dyDescent="0.25">
      <c r="A31" s="2"/>
      <c r="B31" s="3"/>
      <c r="C31" s="3"/>
      <c r="D31" s="4"/>
      <c r="E31" s="35">
        <v>750000</v>
      </c>
      <c r="F31" s="38">
        <f>595000*4</f>
        <v>2380000</v>
      </c>
      <c r="G31" s="5"/>
      <c r="H31" s="6"/>
      <c r="I31" s="6"/>
      <c r="J31" s="6"/>
      <c r="K31" s="6"/>
      <c r="L31" s="6"/>
      <c r="M31" s="7"/>
    </row>
    <row r="32" spans="1:13" ht="15" customHeight="1" x14ac:dyDescent="0.25">
      <c r="A32" s="8" t="s">
        <v>75</v>
      </c>
      <c r="B32" s="9"/>
      <c r="C32" s="9"/>
      <c r="D32" s="10"/>
      <c r="E32" s="36"/>
      <c r="F32" s="39"/>
      <c r="G32" s="11"/>
      <c r="M32" s="12"/>
    </row>
    <row r="33" spans="1:13" x14ac:dyDescent="0.25">
      <c r="A33" s="13" t="s">
        <v>23</v>
      </c>
      <c r="B33" s="13" t="s">
        <v>5</v>
      </c>
      <c r="C33" s="13" t="s">
        <v>81</v>
      </c>
      <c r="D33" s="14"/>
      <c r="E33" s="36"/>
      <c r="F33" s="39"/>
      <c r="G33" s="11"/>
      <c r="M33" s="12"/>
    </row>
    <row r="34" spans="1:13" s="19" customFormat="1" x14ac:dyDescent="0.25">
      <c r="A34" s="15" t="s">
        <v>7</v>
      </c>
      <c r="B34" s="15" t="s">
        <v>80</v>
      </c>
      <c r="C34" s="16">
        <v>1</v>
      </c>
      <c r="D34" s="17"/>
      <c r="E34" s="36"/>
      <c r="F34" s="39"/>
      <c r="G34" s="18"/>
      <c r="M34" s="17"/>
    </row>
    <row r="35" spans="1:13" x14ac:dyDescent="0.25">
      <c r="A35" s="15" t="s">
        <v>7</v>
      </c>
      <c r="B35" s="15" t="s">
        <v>79</v>
      </c>
      <c r="C35" s="16">
        <v>1</v>
      </c>
      <c r="D35" s="17"/>
      <c r="E35" s="36"/>
      <c r="F35" s="39"/>
      <c r="G35" s="11"/>
      <c r="M35" s="12"/>
    </row>
    <row r="36" spans="1:13" x14ac:dyDescent="0.25">
      <c r="A36" s="15" t="s">
        <v>7</v>
      </c>
      <c r="B36" s="15" t="s">
        <v>10</v>
      </c>
      <c r="C36" s="16">
        <v>1</v>
      </c>
      <c r="D36" s="17"/>
      <c r="E36" s="36"/>
      <c r="F36" s="39"/>
      <c r="G36" s="11"/>
      <c r="M36" s="12"/>
    </row>
    <row r="37" spans="1:13" s="19" customFormat="1" x14ac:dyDescent="0.25">
      <c r="A37" s="15" t="s">
        <v>7</v>
      </c>
      <c r="B37" s="15" t="s">
        <v>26</v>
      </c>
      <c r="C37" s="16">
        <v>1</v>
      </c>
      <c r="D37" s="17"/>
      <c r="E37" s="36"/>
      <c r="F37" s="39"/>
      <c r="G37" s="18"/>
      <c r="M37" s="17"/>
    </row>
    <row r="38" spans="1:13" s="19" customFormat="1" x14ac:dyDescent="0.25">
      <c r="C38" s="22">
        <f>SUM(C34:C37)</f>
        <v>4</v>
      </c>
      <c r="D38" s="17"/>
      <c r="E38" s="36"/>
      <c r="F38" s="39"/>
      <c r="G38" s="18"/>
      <c r="M38" s="17"/>
    </row>
    <row r="39" spans="1:13" x14ac:dyDescent="0.25">
      <c r="D39" s="17"/>
      <c r="E39" s="36"/>
      <c r="F39" s="39"/>
      <c r="G39" s="11"/>
      <c r="M39" s="12"/>
    </row>
    <row r="40" spans="1:13" s="19" customFormat="1" x14ac:dyDescent="0.25">
      <c r="A40" s="20"/>
      <c r="B40" s="21"/>
      <c r="C40"/>
      <c r="D40" s="23"/>
      <c r="E40" s="37"/>
      <c r="F40" s="40"/>
      <c r="G40" s="24"/>
      <c r="H40" s="25"/>
      <c r="I40" s="25"/>
      <c r="J40" s="25"/>
      <c r="K40" s="25"/>
      <c r="L40" s="25"/>
      <c r="M40" s="26"/>
    </row>
    <row r="41" spans="1:13" x14ac:dyDescent="0.25">
      <c r="A41" s="2"/>
      <c r="B41" s="3"/>
      <c r="C41" s="3"/>
      <c r="D41" s="4"/>
      <c r="E41" s="35">
        <v>750000</v>
      </c>
      <c r="F41" s="38">
        <f>595000*4</f>
        <v>2380000</v>
      </c>
      <c r="G41" s="5"/>
      <c r="H41" s="6"/>
      <c r="I41" s="6"/>
      <c r="J41" s="6"/>
      <c r="K41" s="6"/>
      <c r="L41" s="6"/>
      <c r="M41" s="7"/>
    </row>
    <row r="42" spans="1:13" ht="15" customHeight="1" x14ac:dyDescent="0.25">
      <c r="A42" s="8" t="s">
        <v>78</v>
      </c>
      <c r="B42" s="9"/>
      <c r="C42" s="9"/>
      <c r="D42" s="10"/>
      <c r="E42" s="36"/>
      <c r="F42" s="39"/>
      <c r="G42" s="11"/>
      <c r="M42" s="12"/>
    </row>
    <row r="43" spans="1:13" x14ac:dyDescent="0.25">
      <c r="A43" s="13" t="s">
        <v>23</v>
      </c>
      <c r="B43" s="13" t="s">
        <v>5</v>
      </c>
      <c r="C43" s="13" t="s">
        <v>81</v>
      </c>
      <c r="D43" s="14"/>
      <c r="E43" s="36"/>
      <c r="F43" s="39"/>
      <c r="G43" s="11"/>
      <c r="M43" s="12"/>
    </row>
    <row r="44" spans="1:13" s="19" customFormat="1" x14ac:dyDescent="0.25">
      <c r="A44" s="15" t="s">
        <v>7</v>
      </c>
      <c r="B44" s="15" t="s">
        <v>54</v>
      </c>
      <c r="C44" s="16">
        <v>1</v>
      </c>
      <c r="D44" s="17"/>
      <c r="E44" s="36"/>
      <c r="F44" s="39"/>
      <c r="G44" s="18"/>
      <c r="M44" s="17"/>
    </row>
    <row r="45" spans="1:13" x14ac:dyDescent="0.25">
      <c r="A45" s="15" t="s">
        <v>7</v>
      </c>
      <c r="B45" s="15" t="s">
        <v>10</v>
      </c>
      <c r="C45" s="16">
        <v>1</v>
      </c>
      <c r="D45" s="17"/>
      <c r="E45" s="36"/>
      <c r="F45" s="39"/>
      <c r="G45" s="11"/>
      <c r="M45" s="12"/>
    </row>
    <row r="46" spans="1:13" x14ac:dyDescent="0.25">
      <c r="A46" s="15" t="s">
        <v>7</v>
      </c>
      <c r="B46" s="15" t="s">
        <v>56</v>
      </c>
      <c r="C46" s="16">
        <v>1</v>
      </c>
      <c r="D46" s="17"/>
      <c r="E46" s="36"/>
      <c r="F46" s="39"/>
      <c r="G46" s="11"/>
      <c r="M46" s="12"/>
    </row>
    <row r="47" spans="1:13" s="19" customFormat="1" x14ac:dyDescent="0.25">
      <c r="A47" s="15" t="s">
        <v>7</v>
      </c>
      <c r="B47" s="15" t="s">
        <v>26</v>
      </c>
      <c r="C47" s="16">
        <v>1</v>
      </c>
      <c r="D47" s="17"/>
      <c r="E47" s="36"/>
      <c r="F47" s="39"/>
      <c r="G47" s="18"/>
      <c r="M47" s="17"/>
    </row>
    <row r="48" spans="1:13" s="19" customFormat="1" x14ac:dyDescent="0.25">
      <c r="C48" s="22">
        <f>SUM(C44:C47)</f>
        <v>4</v>
      </c>
      <c r="D48" s="17"/>
      <c r="E48" s="36"/>
      <c r="F48" s="39"/>
      <c r="G48" s="18"/>
      <c r="M48" s="17"/>
    </row>
    <row r="49" spans="1:13" x14ac:dyDescent="0.25">
      <c r="D49" s="17"/>
      <c r="E49" s="36"/>
      <c r="F49" s="39"/>
      <c r="G49" s="11"/>
      <c r="M49" s="12"/>
    </row>
    <row r="50" spans="1:13" s="19" customFormat="1" x14ac:dyDescent="0.25">
      <c r="A50" s="20"/>
      <c r="B50" s="21"/>
      <c r="C50"/>
      <c r="D50" s="23"/>
      <c r="E50" s="37"/>
      <c r="F50" s="40"/>
      <c r="G50" s="24"/>
      <c r="H50" s="25"/>
      <c r="I50" s="25"/>
      <c r="J50" s="25"/>
      <c r="K50" s="25"/>
      <c r="L50" s="25"/>
      <c r="M50" s="26"/>
    </row>
    <row r="51" spans="1:13" x14ac:dyDescent="0.25">
      <c r="A51" s="2"/>
      <c r="B51" s="3"/>
      <c r="C51" s="3"/>
      <c r="D51" s="4"/>
      <c r="E51" s="35">
        <v>750000</v>
      </c>
      <c r="F51" s="38">
        <f>595000*4</f>
        <v>2380000</v>
      </c>
      <c r="G51" s="5"/>
      <c r="H51" s="6"/>
      <c r="I51" s="6"/>
      <c r="J51" s="6"/>
      <c r="K51" s="6"/>
      <c r="L51" s="6"/>
      <c r="M51" s="7"/>
    </row>
    <row r="52" spans="1:13" ht="15" customHeight="1" x14ac:dyDescent="0.25">
      <c r="A52" s="8" t="s">
        <v>77</v>
      </c>
      <c r="B52" s="9"/>
      <c r="C52" s="9"/>
      <c r="D52" s="10"/>
      <c r="E52" s="36"/>
      <c r="F52" s="39"/>
      <c r="G52" s="11"/>
      <c r="M52" s="12"/>
    </row>
    <row r="53" spans="1:13" x14ac:dyDescent="0.25">
      <c r="A53" s="13" t="s">
        <v>23</v>
      </c>
      <c r="B53" s="13" t="s">
        <v>5</v>
      </c>
      <c r="C53" s="13" t="s">
        <v>81</v>
      </c>
      <c r="D53" s="14"/>
      <c r="E53" s="36"/>
      <c r="F53" s="39"/>
      <c r="G53" s="11"/>
      <c r="M53" s="12"/>
    </row>
    <row r="54" spans="1:13" s="19" customFormat="1" x14ac:dyDescent="0.25">
      <c r="A54" s="15" t="s">
        <v>7</v>
      </c>
      <c r="B54" s="15" t="s">
        <v>79</v>
      </c>
      <c r="C54" s="16">
        <v>1</v>
      </c>
      <c r="D54" s="17"/>
      <c r="E54" s="36"/>
      <c r="F54" s="39"/>
      <c r="G54" s="18"/>
      <c r="M54" s="17"/>
    </row>
    <row r="55" spans="1:13" x14ac:dyDescent="0.25">
      <c r="A55" s="15" t="s">
        <v>7</v>
      </c>
      <c r="B55" s="15" t="s">
        <v>54</v>
      </c>
      <c r="C55" s="16">
        <v>1</v>
      </c>
      <c r="D55" s="17"/>
      <c r="E55" s="36"/>
      <c r="F55" s="39"/>
      <c r="G55" s="11"/>
      <c r="M55" s="12"/>
    </row>
    <row r="56" spans="1:13" x14ac:dyDescent="0.25">
      <c r="A56" s="15" t="s">
        <v>7</v>
      </c>
      <c r="B56" s="15" t="s">
        <v>10</v>
      </c>
      <c r="C56" s="16">
        <v>1</v>
      </c>
      <c r="D56" s="17"/>
      <c r="E56" s="36"/>
      <c r="F56" s="39"/>
      <c r="G56" s="11"/>
      <c r="M56" s="12"/>
    </row>
    <row r="57" spans="1:13" s="19" customFormat="1" x14ac:dyDescent="0.25">
      <c r="A57" s="15" t="s">
        <v>7</v>
      </c>
      <c r="B57" s="15" t="s">
        <v>16</v>
      </c>
      <c r="C57" s="16">
        <v>1</v>
      </c>
      <c r="D57" s="17"/>
      <c r="E57" s="36"/>
      <c r="F57" s="39"/>
      <c r="G57" s="18"/>
      <c r="M57" s="17"/>
    </row>
    <row r="58" spans="1:13" s="19" customFormat="1" x14ac:dyDescent="0.25">
      <c r="A58"/>
      <c r="B58"/>
      <c r="C58" s="22">
        <f>SUM(C54:C57)</f>
        <v>4</v>
      </c>
      <c r="D58" s="17"/>
      <c r="E58" s="36"/>
      <c r="F58" s="39"/>
      <c r="G58" s="18"/>
      <c r="M58" s="17"/>
    </row>
    <row r="59" spans="1:13" x14ac:dyDescent="0.25">
      <c r="A59"/>
      <c r="B59"/>
      <c r="C59"/>
      <c r="D59" s="17"/>
      <c r="E59" s="36"/>
      <c r="F59" s="39"/>
      <c r="G59" s="11"/>
      <c r="M59" s="12"/>
    </row>
    <row r="60" spans="1:13" s="19" customFormat="1" x14ac:dyDescent="0.25">
      <c r="A60" s="20"/>
      <c r="B60" s="21"/>
      <c r="C60" s="22"/>
      <c r="D60" s="23"/>
      <c r="E60" s="37"/>
      <c r="F60" s="40"/>
      <c r="G60" s="24"/>
      <c r="H60" s="25"/>
      <c r="I60" s="25"/>
      <c r="J60" s="25"/>
      <c r="K60" s="25"/>
      <c r="L60" s="25"/>
      <c r="M60" s="26"/>
    </row>
    <row r="61" spans="1:13" x14ac:dyDescent="0.25">
      <c r="A61" s="2"/>
      <c r="B61" s="3"/>
      <c r="C61" s="3"/>
      <c r="D61" s="4"/>
      <c r="E61" s="35">
        <v>750000</v>
      </c>
      <c r="F61" s="38">
        <f>595000*4</f>
        <v>2380000</v>
      </c>
      <c r="G61" s="5"/>
      <c r="H61" s="6"/>
      <c r="I61" s="6"/>
      <c r="J61" s="6"/>
      <c r="K61" s="6"/>
      <c r="L61" s="6"/>
      <c r="M61" s="7"/>
    </row>
    <row r="62" spans="1:13" ht="15" customHeight="1" x14ac:dyDescent="0.25">
      <c r="A62" s="8" t="s">
        <v>76</v>
      </c>
      <c r="B62" s="9"/>
      <c r="C62" s="9"/>
      <c r="D62" s="10"/>
      <c r="E62" s="36"/>
      <c r="F62" s="39"/>
      <c r="G62" s="11"/>
      <c r="M62" s="12"/>
    </row>
    <row r="63" spans="1:13" x14ac:dyDescent="0.25">
      <c r="A63" s="13" t="s">
        <v>23</v>
      </c>
      <c r="B63" s="13" t="s">
        <v>5</v>
      </c>
      <c r="C63" s="13" t="s">
        <v>81</v>
      </c>
      <c r="D63" s="14"/>
      <c r="E63" s="36"/>
      <c r="F63" s="39"/>
      <c r="G63" s="11"/>
      <c r="M63" s="12"/>
    </row>
    <row r="64" spans="1:13" s="19" customFormat="1" x14ac:dyDescent="0.25">
      <c r="A64" s="15" t="s">
        <v>7</v>
      </c>
      <c r="B64" s="15" t="s">
        <v>26</v>
      </c>
      <c r="C64" s="16">
        <v>1</v>
      </c>
      <c r="D64" s="17"/>
      <c r="E64" s="36"/>
      <c r="F64" s="39"/>
      <c r="G64" s="18"/>
      <c r="M64" s="17"/>
    </row>
    <row r="65" spans="1:13" x14ac:dyDescent="0.25">
      <c r="A65" s="15" t="s">
        <v>7</v>
      </c>
      <c r="B65" s="15" t="s">
        <v>17</v>
      </c>
      <c r="C65" s="16">
        <v>1</v>
      </c>
      <c r="D65" s="17"/>
      <c r="E65" s="36"/>
      <c r="F65" s="39"/>
      <c r="G65" s="11"/>
      <c r="M65" s="12"/>
    </row>
    <row r="66" spans="1:13" x14ac:dyDescent="0.25">
      <c r="A66" s="15" t="s">
        <v>7</v>
      </c>
      <c r="B66" s="15" t="s">
        <v>56</v>
      </c>
      <c r="C66" s="16">
        <v>1</v>
      </c>
      <c r="D66" s="17"/>
      <c r="E66" s="36"/>
      <c r="F66" s="39"/>
      <c r="G66" s="11"/>
      <c r="M66" s="12"/>
    </row>
    <row r="67" spans="1:13" s="19" customFormat="1" x14ac:dyDescent="0.25">
      <c r="A67" s="15" t="s">
        <v>7</v>
      </c>
      <c r="B67" s="15" t="s">
        <v>55</v>
      </c>
      <c r="C67" s="16">
        <v>1</v>
      </c>
      <c r="D67" s="17"/>
      <c r="E67" s="36"/>
      <c r="F67" s="39"/>
      <c r="G67" s="18"/>
      <c r="M67" s="17"/>
    </row>
    <row r="68" spans="1:13" s="19" customFormat="1" x14ac:dyDescent="0.25">
      <c r="A68"/>
      <c r="B68"/>
      <c r="C68" s="22">
        <f>SUM(C64:C67)</f>
        <v>4</v>
      </c>
      <c r="D68" s="17"/>
      <c r="E68" s="36"/>
      <c r="F68" s="39"/>
      <c r="G68" s="18"/>
      <c r="M68" s="17"/>
    </row>
    <row r="69" spans="1:13" x14ac:dyDescent="0.25">
      <c r="A69"/>
      <c r="B69"/>
      <c r="C69"/>
      <c r="D69" s="17"/>
      <c r="E69" s="36"/>
      <c r="F69" s="39"/>
      <c r="G69" s="11"/>
      <c r="M69" s="12"/>
    </row>
    <row r="70" spans="1:13" s="19" customFormat="1" x14ac:dyDescent="0.25">
      <c r="A70" s="20"/>
      <c r="B70" s="21"/>
      <c r="C70" s="34"/>
      <c r="D70" s="23"/>
      <c r="E70" s="37"/>
      <c r="F70" s="40"/>
      <c r="G70" s="24"/>
      <c r="H70" s="25"/>
      <c r="I70" s="25"/>
      <c r="J70" s="25"/>
      <c r="K70" s="25"/>
      <c r="L70" s="25"/>
      <c r="M70" s="26"/>
    </row>
    <row r="71" spans="1:13" x14ac:dyDescent="0.25">
      <c r="A71" s="2"/>
      <c r="B71" s="3"/>
      <c r="C71" s="3"/>
      <c r="D71" s="4"/>
      <c r="E71" s="35">
        <v>750000</v>
      </c>
      <c r="F71" s="38">
        <f>595000*4</f>
        <v>2380000</v>
      </c>
      <c r="G71" s="5"/>
      <c r="H71" s="6"/>
      <c r="I71" s="6"/>
      <c r="J71" s="6"/>
      <c r="K71" s="6"/>
      <c r="L71" s="6"/>
      <c r="M71" s="7"/>
    </row>
    <row r="72" spans="1:13" ht="15" customHeight="1" x14ac:dyDescent="0.25">
      <c r="A72" s="8" t="s">
        <v>82</v>
      </c>
      <c r="B72" s="9"/>
      <c r="C72" s="9"/>
      <c r="D72" s="10"/>
      <c r="E72" s="36"/>
      <c r="F72" s="39"/>
      <c r="G72" s="11"/>
      <c r="M72" s="12"/>
    </row>
    <row r="73" spans="1:13" x14ac:dyDescent="0.25">
      <c r="A73" s="13" t="s">
        <v>23</v>
      </c>
      <c r="B73" s="13" t="s">
        <v>5</v>
      </c>
      <c r="C73" s="13" t="s">
        <v>81</v>
      </c>
      <c r="D73" s="14"/>
      <c r="E73" s="36"/>
      <c r="F73" s="39"/>
      <c r="G73" s="11"/>
      <c r="M73" s="12"/>
    </row>
    <row r="74" spans="1:13" s="19" customFormat="1" x14ac:dyDescent="0.25">
      <c r="A74" s="15" t="s">
        <v>7</v>
      </c>
      <c r="B74" s="15" t="s">
        <v>79</v>
      </c>
      <c r="C74" s="16">
        <v>1</v>
      </c>
      <c r="D74" s="17"/>
      <c r="E74" s="36"/>
      <c r="F74" s="39"/>
      <c r="G74" s="18"/>
      <c r="M74" s="17"/>
    </row>
    <row r="75" spans="1:13" x14ac:dyDescent="0.25">
      <c r="A75" s="15" t="s">
        <v>7</v>
      </c>
      <c r="B75" s="15" t="s">
        <v>10</v>
      </c>
      <c r="C75" s="16">
        <v>1</v>
      </c>
      <c r="D75" s="17"/>
      <c r="E75" s="36"/>
      <c r="F75" s="39"/>
      <c r="G75" s="11"/>
      <c r="M75" s="17"/>
    </row>
    <row r="76" spans="1:13" x14ac:dyDescent="0.25">
      <c r="A76" s="15" t="s">
        <v>7</v>
      </c>
      <c r="B76" s="15" t="s">
        <v>54</v>
      </c>
      <c r="C76" s="16">
        <v>1</v>
      </c>
      <c r="D76" s="17"/>
      <c r="E76" s="36"/>
      <c r="F76" s="39"/>
      <c r="G76" s="11"/>
      <c r="M76" s="12"/>
    </row>
    <row r="77" spans="1:13" s="19" customFormat="1" x14ac:dyDescent="0.25">
      <c r="A77" s="15" t="s">
        <v>7</v>
      </c>
      <c r="B77" s="15" t="s">
        <v>56</v>
      </c>
      <c r="C77" s="16">
        <v>1</v>
      </c>
      <c r="D77" s="17"/>
      <c r="E77" s="36"/>
      <c r="F77" s="39"/>
      <c r="G77" s="18"/>
      <c r="M77" s="17"/>
    </row>
    <row r="78" spans="1:13" s="19" customFormat="1" x14ac:dyDescent="0.25">
      <c r="A78"/>
      <c r="B78"/>
      <c r="C78" s="22">
        <f>SUM(C74:C77)</f>
        <v>4</v>
      </c>
      <c r="D78" s="17"/>
      <c r="E78" s="36"/>
      <c r="F78" s="39"/>
      <c r="G78" s="18"/>
      <c r="M78" s="17"/>
    </row>
    <row r="79" spans="1:13" x14ac:dyDescent="0.25">
      <c r="A79"/>
      <c r="B79"/>
      <c r="C79"/>
      <c r="D79" s="17"/>
      <c r="E79" s="36"/>
      <c r="F79" s="39"/>
      <c r="G79" s="11"/>
      <c r="M79" s="12"/>
    </row>
    <row r="80" spans="1:13" s="19" customFormat="1" x14ac:dyDescent="0.25">
      <c r="A80" s="20"/>
      <c r="B80" s="21"/>
      <c r="C80" s="34"/>
      <c r="D80" s="23"/>
      <c r="E80" s="37"/>
      <c r="F80" s="40"/>
      <c r="G80" s="24"/>
      <c r="H80" s="25"/>
      <c r="I80" s="25"/>
      <c r="J80" s="25"/>
      <c r="K80" s="25"/>
      <c r="L80" s="25"/>
      <c r="M80" s="26"/>
    </row>
    <row r="81" spans="1:13" x14ac:dyDescent="0.25">
      <c r="A81" s="2"/>
      <c r="B81" s="3"/>
      <c r="C81" s="3"/>
      <c r="D81" s="4"/>
      <c r="E81" s="35">
        <v>750000</v>
      </c>
      <c r="F81" s="38">
        <f>595000*4</f>
        <v>2380000</v>
      </c>
      <c r="G81" s="5"/>
      <c r="H81" s="6"/>
      <c r="I81" s="6"/>
      <c r="J81" s="6"/>
      <c r="K81" s="6"/>
      <c r="L81" s="6"/>
      <c r="M81" s="7"/>
    </row>
    <row r="82" spans="1:13" ht="15" customHeight="1" x14ac:dyDescent="0.25">
      <c r="A82" s="8" t="s">
        <v>83</v>
      </c>
      <c r="B82" s="9"/>
      <c r="C82" s="9"/>
      <c r="D82" s="10"/>
      <c r="E82" s="36"/>
      <c r="F82" s="39"/>
      <c r="G82" s="11"/>
      <c r="M82" s="12"/>
    </row>
    <row r="83" spans="1:13" x14ac:dyDescent="0.25">
      <c r="A83" s="13" t="s">
        <v>23</v>
      </c>
      <c r="B83" s="13" t="s">
        <v>5</v>
      </c>
      <c r="C83" s="13" t="s">
        <v>81</v>
      </c>
      <c r="D83" s="14"/>
      <c r="E83" s="36"/>
      <c r="F83" s="39"/>
      <c r="G83" s="11"/>
      <c r="M83" s="12"/>
    </row>
    <row r="84" spans="1:13" s="19" customFormat="1" x14ac:dyDescent="0.25">
      <c r="A84" s="15" t="s">
        <v>7</v>
      </c>
      <c r="B84" s="15" t="s">
        <v>34</v>
      </c>
      <c r="C84" s="16">
        <v>1</v>
      </c>
      <c r="D84" s="17"/>
      <c r="E84" s="36"/>
      <c r="F84" s="39"/>
      <c r="G84" s="18"/>
      <c r="M84" s="17"/>
    </row>
    <row r="85" spans="1:13" x14ac:dyDescent="0.25">
      <c r="A85" s="15" t="s">
        <v>7</v>
      </c>
      <c r="B85" s="15" t="s">
        <v>44</v>
      </c>
      <c r="C85" s="16">
        <v>1</v>
      </c>
      <c r="D85" s="17"/>
      <c r="E85" s="36"/>
      <c r="F85" s="39"/>
      <c r="G85" s="11"/>
      <c r="M85" s="12"/>
    </row>
    <row r="86" spans="1:13" x14ac:dyDescent="0.25">
      <c r="A86" s="15" t="s">
        <v>7</v>
      </c>
      <c r="B86" s="15" t="s">
        <v>54</v>
      </c>
      <c r="C86" s="16">
        <v>1</v>
      </c>
      <c r="D86" s="17"/>
      <c r="E86" s="36"/>
      <c r="F86" s="39"/>
      <c r="G86" s="11"/>
      <c r="M86" s="12"/>
    </row>
    <row r="87" spans="1:13" s="19" customFormat="1" x14ac:dyDescent="0.25">
      <c r="A87" s="15" t="s">
        <v>7</v>
      </c>
      <c r="B87" s="15" t="s">
        <v>10</v>
      </c>
      <c r="C87" s="16">
        <v>1</v>
      </c>
      <c r="D87" s="17"/>
      <c r="E87" s="36"/>
      <c r="F87" s="39"/>
      <c r="G87" s="18"/>
      <c r="M87" s="17"/>
    </row>
    <row r="88" spans="1:13" s="19" customFormat="1" x14ac:dyDescent="0.25">
      <c r="A88"/>
      <c r="B88"/>
      <c r="C88" s="22">
        <f>SUM(C84:C87)</f>
        <v>4</v>
      </c>
      <c r="D88" s="17"/>
      <c r="E88" s="36"/>
      <c r="F88" s="39"/>
      <c r="G88" s="18"/>
      <c r="M88" s="17"/>
    </row>
    <row r="89" spans="1:13" x14ac:dyDescent="0.25">
      <c r="A89"/>
      <c r="B89"/>
      <c r="C89"/>
      <c r="D89" s="17"/>
      <c r="E89" s="36"/>
      <c r="F89" s="39"/>
      <c r="G89" s="11"/>
      <c r="M89" s="12"/>
    </row>
    <row r="90" spans="1:13" s="19" customFormat="1" x14ac:dyDescent="0.25">
      <c r="A90" s="20"/>
      <c r="B90" s="21"/>
      <c r="C90" s="34"/>
      <c r="D90" s="23"/>
      <c r="E90" s="37"/>
      <c r="F90" s="40"/>
      <c r="G90" s="24"/>
      <c r="H90" s="25"/>
      <c r="I90" s="25"/>
      <c r="J90" s="25"/>
      <c r="K90" s="25"/>
      <c r="L90" s="25"/>
      <c r="M90" s="26"/>
    </row>
    <row r="91" spans="1:13" x14ac:dyDescent="0.25">
      <c r="A91" s="2"/>
      <c r="B91" s="3"/>
      <c r="C91" s="3"/>
      <c r="D91" s="4"/>
      <c r="E91" s="35">
        <v>750000</v>
      </c>
      <c r="F91" s="38">
        <f>595000*4</f>
        <v>2380000</v>
      </c>
      <c r="G91" s="5"/>
      <c r="H91" s="6"/>
      <c r="I91" s="6"/>
      <c r="J91" s="6"/>
      <c r="K91" s="6"/>
      <c r="L91" s="6"/>
      <c r="M91" s="7"/>
    </row>
    <row r="92" spans="1:13" ht="15" customHeight="1" x14ac:dyDescent="0.25">
      <c r="A92" s="8" t="s">
        <v>84</v>
      </c>
      <c r="B92" s="9"/>
      <c r="C92" s="9"/>
      <c r="D92" s="10"/>
      <c r="E92" s="36"/>
      <c r="F92" s="39"/>
      <c r="G92" s="11"/>
      <c r="M92" s="12"/>
    </row>
    <row r="93" spans="1:13" x14ac:dyDescent="0.25">
      <c r="A93" s="13" t="s">
        <v>23</v>
      </c>
      <c r="B93" s="13" t="s">
        <v>5</v>
      </c>
      <c r="C93" s="13" t="s">
        <v>81</v>
      </c>
      <c r="D93" s="14"/>
      <c r="E93" s="36"/>
      <c r="F93" s="39"/>
      <c r="G93" s="11"/>
      <c r="M93" s="12"/>
    </row>
    <row r="94" spans="1:13" s="19" customFormat="1" x14ac:dyDescent="0.25">
      <c r="A94" s="15" t="s">
        <v>7</v>
      </c>
      <c r="B94" s="15" t="s">
        <v>26</v>
      </c>
      <c r="C94" s="16">
        <v>1</v>
      </c>
      <c r="D94" s="17"/>
      <c r="E94" s="36"/>
      <c r="F94" s="39"/>
      <c r="G94" s="18"/>
      <c r="M94" s="17"/>
    </row>
    <row r="95" spans="1:13" x14ac:dyDescent="0.25">
      <c r="A95" s="15" t="s">
        <v>7</v>
      </c>
      <c r="B95" s="15" t="s">
        <v>10</v>
      </c>
      <c r="C95" s="16">
        <v>1</v>
      </c>
      <c r="D95" s="17"/>
      <c r="E95" s="36"/>
      <c r="F95" s="39"/>
      <c r="G95" s="11"/>
      <c r="M95" s="12"/>
    </row>
    <row r="96" spans="1:13" x14ac:dyDescent="0.25">
      <c r="A96" s="15" t="s">
        <v>7</v>
      </c>
      <c r="B96" s="15" t="s">
        <v>16</v>
      </c>
      <c r="C96" s="16">
        <v>1</v>
      </c>
      <c r="D96" s="17"/>
      <c r="E96" s="36"/>
      <c r="F96" s="39"/>
      <c r="G96" s="11"/>
      <c r="M96" s="12"/>
    </row>
    <row r="97" spans="1:13" s="19" customFormat="1" x14ac:dyDescent="0.25">
      <c r="A97" s="15" t="s">
        <v>7</v>
      </c>
      <c r="B97" s="15" t="s">
        <v>79</v>
      </c>
      <c r="C97" s="16">
        <v>1</v>
      </c>
      <c r="D97" s="17"/>
      <c r="E97" s="36"/>
      <c r="F97" s="39"/>
      <c r="G97" s="18"/>
      <c r="M97" s="17"/>
    </row>
    <row r="98" spans="1:13" s="19" customFormat="1" x14ac:dyDescent="0.25">
      <c r="A98"/>
      <c r="B98"/>
      <c r="C98" s="22">
        <f>SUM(C94:C97)</f>
        <v>4</v>
      </c>
      <c r="D98" s="17"/>
      <c r="E98" s="36"/>
      <c r="F98" s="39"/>
      <c r="G98" s="18"/>
      <c r="M98" s="17"/>
    </row>
    <row r="99" spans="1:13" x14ac:dyDescent="0.25">
      <c r="A99"/>
      <c r="B99"/>
      <c r="C99"/>
      <c r="D99" s="17"/>
      <c r="E99" s="36"/>
      <c r="F99" s="39"/>
      <c r="G99" s="11"/>
      <c r="M99" s="12"/>
    </row>
    <row r="100" spans="1:13" s="19" customFormat="1" x14ac:dyDescent="0.25">
      <c r="A100" s="20"/>
      <c r="B100" s="21"/>
      <c r="C100" s="34"/>
      <c r="D100" s="23"/>
      <c r="E100" s="37"/>
      <c r="F100" s="40"/>
      <c r="G100" s="24"/>
      <c r="H100" s="25"/>
      <c r="I100" s="25"/>
      <c r="J100" s="25"/>
      <c r="K100" s="25"/>
      <c r="L100" s="25"/>
      <c r="M100" s="26"/>
    </row>
  </sheetData>
  <mergeCells count="22">
    <mergeCell ref="A9:D10"/>
    <mergeCell ref="E9:E10"/>
    <mergeCell ref="F9:F10"/>
    <mergeCell ref="G9:M10"/>
    <mergeCell ref="E11:E20"/>
    <mergeCell ref="F11:F20"/>
    <mergeCell ref="E21:E30"/>
    <mergeCell ref="F21:F30"/>
    <mergeCell ref="E31:E40"/>
    <mergeCell ref="F31:F40"/>
    <mergeCell ref="E41:E50"/>
    <mergeCell ref="F41:F50"/>
    <mergeCell ref="E81:E90"/>
    <mergeCell ref="F81:F90"/>
    <mergeCell ref="E91:E100"/>
    <mergeCell ref="F91:F100"/>
    <mergeCell ref="E51:E60"/>
    <mergeCell ref="F51:F60"/>
    <mergeCell ref="E61:E70"/>
    <mergeCell ref="F61:F70"/>
    <mergeCell ref="E71:E80"/>
    <mergeCell ref="F71:F80"/>
  </mergeCells>
  <printOptions horizontalCentered="1"/>
  <pageMargins left="0.12" right="0.11" top="0.46" bottom="0.17" header="0.3" footer="0.14000000000000001"/>
  <pageSetup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"/>
  <sheetViews>
    <sheetView showGridLines="0" tabSelected="1" zoomScale="90" zoomScaleNormal="90" workbookViewId="0">
      <pane ySplit="10" topLeftCell="A83" activePane="bottomLeft" state="frozen"/>
      <selection activeCell="E33" sqref="E33"/>
      <selection pane="bottomLeft" activeCell="N94" sqref="N94"/>
    </sheetView>
  </sheetViews>
  <sheetFormatPr defaultColWidth="9.140625" defaultRowHeight="15" x14ac:dyDescent="0.25"/>
  <cols>
    <col min="1" max="1" width="16.28515625" style="1" customWidth="1"/>
    <col min="2" max="2" width="29.5703125" style="1" bestFit="1" customWidth="1"/>
    <col min="3" max="3" width="9.42578125" style="1" bestFit="1" customWidth="1"/>
    <col min="4" max="4" width="1.7109375" style="19" customWidth="1"/>
    <col min="5" max="6" width="21.28515625" style="19" customWidth="1"/>
    <col min="7" max="12" width="9.140625" style="1" customWidth="1"/>
    <col min="13" max="13" width="39.28515625" style="1" customWidth="1"/>
    <col min="14" max="16384" width="9.140625" style="1"/>
  </cols>
  <sheetData>
    <row r="1" spans="1:13" x14ac:dyDescent="0.25">
      <c r="A1" s="27" t="s">
        <v>29</v>
      </c>
    </row>
    <row r="2" spans="1:13" x14ac:dyDescent="0.25">
      <c r="A2" s="27"/>
    </row>
    <row r="3" spans="1:13" x14ac:dyDescent="0.25">
      <c r="A3" s="27"/>
    </row>
    <row r="4" spans="1:13" ht="9.75" customHeight="1" x14ac:dyDescent="0.25">
      <c r="A4" s="27"/>
    </row>
    <row r="5" spans="1:13" x14ac:dyDescent="0.25">
      <c r="A5" s="27" t="s">
        <v>30</v>
      </c>
      <c r="B5" s="28">
        <f ca="1">TODAY()</f>
        <v>43353</v>
      </c>
      <c r="C5" s="28"/>
    </row>
    <row r="6" spans="1:13" ht="10.5" customHeight="1" x14ac:dyDescent="0.25">
      <c r="A6" s="27"/>
    </row>
    <row r="7" spans="1:13" x14ac:dyDescent="0.25">
      <c r="A7" s="29" t="s">
        <v>31</v>
      </c>
      <c r="G7" s="30"/>
    </row>
    <row r="8" spans="1:13" ht="10.5" customHeight="1" x14ac:dyDescent="0.25">
      <c r="A8" s="31"/>
      <c r="B8" s="31"/>
      <c r="C8" s="31"/>
      <c r="D8" s="32"/>
      <c r="E8" s="32"/>
      <c r="F8" s="32"/>
      <c r="G8" s="30"/>
    </row>
    <row r="9" spans="1:13" ht="21" customHeight="1" x14ac:dyDescent="0.25">
      <c r="A9" s="41" t="s">
        <v>0</v>
      </c>
      <c r="B9" s="42"/>
      <c r="C9" s="42"/>
      <c r="D9" s="43"/>
      <c r="E9" s="47" t="s">
        <v>62</v>
      </c>
      <c r="F9" s="49" t="s">
        <v>1</v>
      </c>
      <c r="G9" s="41" t="s">
        <v>2</v>
      </c>
      <c r="H9" s="42"/>
      <c r="I9" s="42"/>
      <c r="J9" s="42"/>
      <c r="K9" s="42"/>
      <c r="L9" s="42"/>
      <c r="M9" s="43"/>
    </row>
    <row r="10" spans="1:13" ht="21" customHeight="1" x14ac:dyDescent="0.25">
      <c r="A10" s="44"/>
      <c r="B10" s="45"/>
      <c r="C10" s="45"/>
      <c r="D10" s="46"/>
      <c r="E10" s="48"/>
      <c r="F10" s="50"/>
      <c r="G10" s="44"/>
      <c r="H10" s="45"/>
      <c r="I10" s="45"/>
      <c r="J10" s="45"/>
      <c r="K10" s="45"/>
      <c r="L10" s="45"/>
      <c r="M10" s="46"/>
    </row>
    <row r="11" spans="1:13" x14ac:dyDescent="0.25">
      <c r="A11" s="2"/>
      <c r="B11" s="3"/>
      <c r="C11" s="3"/>
      <c r="D11" s="4"/>
      <c r="E11" s="35">
        <v>750000</v>
      </c>
      <c r="F11" s="38">
        <f>595000*4</f>
        <v>2380000</v>
      </c>
      <c r="G11" s="5"/>
      <c r="H11" s="6"/>
      <c r="I11" s="6"/>
      <c r="J11" s="6"/>
      <c r="K11" s="6"/>
      <c r="L11" s="6"/>
      <c r="M11" s="7"/>
    </row>
    <row r="12" spans="1:13" ht="15" customHeight="1" x14ac:dyDescent="0.25">
      <c r="A12" s="8" t="s">
        <v>87</v>
      </c>
      <c r="B12" s="9"/>
      <c r="C12" s="9"/>
      <c r="D12" s="10"/>
      <c r="E12" s="36"/>
      <c r="F12" s="39"/>
      <c r="G12" s="11"/>
      <c r="M12" s="12"/>
    </row>
    <row r="13" spans="1:13" x14ac:dyDescent="0.25">
      <c r="A13" s="13" t="s">
        <v>4</v>
      </c>
      <c r="B13" s="13" t="s">
        <v>5</v>
      </c>
      <c r="C13" s="13" t="s">
        <v>85</v>
      </c>
      <c r="D13" s="14"/>
      <c r="E13" s="36"/>
      <c r="F13" s="39"/>
      <c r="G13" s="11"/>
      <c r="M13" s="12"/>
    </row>
    <row r="14" spans="1:13" s="19" customFormat="1" x14ac:dyDescent="0.25">
      <c r="A14" s="15" t="s">
        <v>7</v>
      </c>
      <c r="B14" s="15" t="s">
        <v>79</v>
      </c>
      <c r="C14" s="16">
        <v>1</v>
      </c>
      <c r="D14" s="17"/>
      <c r="E14" s="36"/>
      <c r="F14" s="39"/>
      <c r="G14" s="18"/>
      <c r="M14" s="17"/>
    </row>
    <row r="15" spans="1:13" x14ac:dyDescent="0.25">
      <c r="A15" s="15" t="s">
        <v>7</v>
      </c>
      <c r="B15" s="15" t="s">
        <v>54</v>
      </c>
      <c r="C15" s="16">
        <v>1</v>
      </c>
      <c r="D15" s="17"/>
      <c r="E15" s="36"/>
      <c r="F15" s="39"/>
      <c r="G15" s="11"/>
      <c r="M15" s="12"/>
    </row>
    <row r="16" spans="1:13" x14ac:dyDescent="0.25">
      <c r="A16" s="15" t="s">
        <v>7</v>
      </c>
      <c r="B16" s="15" t="s">
        <v>10</v>
      </c>
      <c r="C16" s="16">
        <v>1</v>
      </c>
      <c r="D16" s="17"/>
      <c r="E16" s="36"/>
      <c r="F16" s="39"/>
      <c r="G16" s="11"/>
      <c r="M16" s="12"/>
    </row>
    <row r="17" spans="1:13" s="19" customFormat="1" x14ac:dyDescent="0.25">
      <c r="A17" s="15" t="s">
        <v>7</v>
      </c>
      <c r="B17" s="15" t="s">
        <v>16</v>
      </c>
      <c r="C17" s="16">
        <v>1</v>
      </c>
      <c r="D17" s="17"/>
      <c r="E17" s="36"/>
      <c r="F17" s="39"/>
      <c r="G17" s="18"/>
      <c r="M17" s="17"/>
    </row>
    <row r="18" spans="1:13" s="19" customFormat="1" x14ac:dyDescent="0.25">
      <c r="C18" s="22">
        <f>SUM(C14:C17)</f>
        <v>4</v>
      </c>
      <c r="D18" s="17"/>
      <c r="E18" s="36"/>
      <c r="F18" s="39"/>
      <c r="G18" s="18"/>
      <c r="M18" s="17"/>
    </row>
    <row r="19" spans="1:13" x14ac:dyDescent="0.25">
      <c r="D19" s="17"/>
      <c r="E19" s="36"/>
      <c r="F19" s="39"/>
      <c r="G19" s="11"/>
      <c r="M19" s="12"/>
    </row>
    <row r="20" spans="1:13" s="19" customFormat="1" x14ac:dyDescent="0.25">
      <c r="A20" s="20"/>
      <c r="B20" s="21"/>
      <c r="C20"/>
      <c r="D20" s="23"/>
      <c r="E20" s="37"/>
      <c r="F20" s="40"/>
      <c r="G20" s="24"/>
      <c r="H20" s="25"/>
      <c r="I20" s="25"/>
      <c r="J20" s="25"/>
      <c r="K20" s="25"/>
      <c r="L20" s="25"/>
      <c r="M20" s="26"/>
    </row>
    <row r="21" spans="1:13" x14ac:dyDescent="0.25">
      <c r="A21" s="2"/>
      <c r="B21" s="3"/>
      <c r="C21" s="3"/>
      <c r="D21" s="4"/>
      <c r="E21" s="35">
        <v>750000</v>
      </c>
      <c r="F21" s="38">
        <f>595000*4</f>
        <v>2380000</v>
      </c>
      <c r="G21" s="5"/>
      <c r="H21" s="6"/>
      <c r="I21" s="6"/>
      <c r="J21" s="6"/>
      <c r="K21" s="6"/>
      <c r="L21" s="6"/>
      <c r="M21" s="7"/>
    </row>
    <row r="22" spans="1:13" ht="15" customHeight="1" x14ac:dyDescent="0.25">
      <c r="A22" s="8" t="s">
        <v>88</v>
      </c>
      <c r="B22" s="9"/>
      <c r="C22" s="9"/>
      <c r="D22" s="10"/>
      <c r="E22" s="36"/>
      <c r="F22" s="39"/>
      <c r="G22" s="11"/>
      <c r="M22" s="12"/>
    </row>
    <row r="23" spans="1:13" x14ac:dyDescent="0.25">
      <c r="A23" s="13" t="s">
        <v>23</v>
      </c>
      <c r="B23" s="13" t="s">
        <v>5</v>
      </c>
      <c r="C23" s="13" t="s">
        <v>85</v>
      </c>
      <c r="D23" s="14"/>
      <c r="E23" s="36"/>
      <c r="F23" s="39"/>
      <c r="G23" s="11"/>
      <c r="M23" s="12"/>
    </row>
    <row r="24" spans="1:13" s="19" customFormat="1" x14ac:dyDescent="0.25">
      <c r="A24" s="15" t="s">
        <v>7</v>
      </c>
      <c r="B24" s="15" t="s">
        <v>79</v>
      </c>
      <c r="C24" s="16">
        <v>1</v>
      </c>
      <c r="D24" s="17"/>
      <c r="E24" s="36"/>
      <c r="F24" s="39"/>
      <c r="G24" s="18"/>
      <c r="M24" s="17"/>
    </row>
    <row r="25" spans="1:13" x14ac:dyDescent="0.25">
      <c r="A25" s="15" t="s">
        <v>7</v>
      </c>
      <c r="B25" s="15" t="s">
        <v>10</v>
      </c>
      <c r="C25" s="16">
        <v>1</v>
      </c>
      <c r="D25" s="17"/>
      <c r="E25" s="36"/>
      <c r="F25" s="39"/>
      <c r="G25" s="11"/>
      <c r="M25" s="12"/>
    </row>
    <row r="26" spans="1:13" x14ac:dyDescent="0.25">
      <c r="A26" s="15" t="s">
        <v>7</v>
      </c>
      <c r="B26" s="15" t="s">
        <v>16</v>
      </c>
      <c r="C26" s="16">
        <v>1</v>
      </c>
      <c r="D26" s="17"/>
      <c r="E26" s="36"/>
      <c r="F26" s="39"/>
      <c r="G26" s="11"/>
      <c r="M26" s="12"/>
    </row>
    <row r="27" spans="1:13" s="19" customFormat="1" x14ac:dyDescent="0.25">
      <c r="A27" s="15" t="s">
        <v>7</v>
      </c>
      <c r="B27" s="15" t="s">
        <v>17</v>
      </c>
      <c r="C27" s="16">
        <v>1</v>
      </c>
      <c r="D27" s="17"/>
      <c r="E27" s="36"/>
      <c r="F27" s="39"/>
      <c r="G27" s="18"/>
      <c r="M27" s="17"/>
    </row>
    <row r="28" spans="1:13" s="19" customFormat="1" x14ac:dyDescent="0.25">
      <c r="C28" s="22">
        <f>SUM(C24:C27)</f>
        <v>4</v>
      </c>
      <c r="D28" s="17"/>
      <c r="E28" s="36"/>
      <c r="F28" s="39"/>
      <c r="G28" s="18"/>
      <c r="M28" s="17"/>
    </row>
    <row r="29" spans="1:13" x14ac:dyDescent="0.25">
      <c r="D29" s="17"/>
      <c r="E29" s="36"/>
      <c r="F29" s="39"/>
      <c r="G29" s="11"/>
      <c r="M29" s="12"/>
    </row>
    <row r="30" spans="1:13" s="19" customFormat="1" x14ac:dyDescent="0.25">
      <c r="A30" s="20"/>
      <c r="B30" s="21"/>
      <c r="C30"/>
      <c r="D30" s="23"/>
      <c r="E30" s="37"/>
      <c r="F30" s="40"/>
      <c r="G30" s="24"/>
      <c r="H30" s="25"/>
      <c r="I30" s="25"/>
      <c r="J30" s="25"/>
      <c r="K30" s="25"/>
      <c r="L30" s="25"/>
      <c r="M30" s="26"/>
    </row>
    <row r="31" spans="1:13" x14ac:dyDescent="0.25">
      <c r="A31" s="2"/>
      <c r="B31" s="3"/>
      <c r="C31" s="3"/>
      <c r="D31" s="4"/>
      <c r="E31" s="35">
        <v>750000</v>
      </c>
      <c r="F31" s="38">
        <f>595000*4</f>
        <v>2380000</v>
      </c>
      <c r="G31" s="5"/>
      <c r="H31" s="6"/>
      <c r="I31" s="6"/>
      <c r="J31" s="6"/>
      <c r="K31" s="6"/>
      <c r="L31" s="6"/>
      <c r="M31" s="7"/>
    </row>
    <row r="32" spans="1:13" ht="15" customHeight="1" x14ac:dyDescent="0.25">
      <c r="A32" s="8" t="s">
        <v>89</v>
      </c>
      <c r="B32" s="9"/>
      <c r="C32" s="9"/>
      <c r="D32" s="10"/>
      <c r="E32" s="36"/>
      <c r="F32" s="39"/>
      <c r="G32" s="11"/>
      <c r="M32" s="12"/>
    </row>
    <row r="33" spans="1:13" x14ac:dyDescent="0.25">
      <c r="A33" s="13" t="s">
        <v>23</v>
      </c>
      <c r="B33" s="13" t="s">
        <v>5</v>
      </c>
      <c r="C33" s="13" t="s">
        <v>85</v>
      </c>
      <c r="D33" s="14"/>
      <c r="E33" s="36"/>
      <c r="F33" s="39"/>
      <c r="G33" s="11"/>
      <c r="M33" s="12"/>
    </row>
    <row r="34" spans="1:13" s="19" customFormat="1" x14ac:dyDescent="0.25">
      <c r="A34" s="15" t="s">
        <v>7</v>
      </c>
      <c r="B34" s="15" t="s">
        <v>80</v>
      </c>
      <c r="C34" s="16">
        <v>1</v>
      </c>
      <c r="D34" s="17"/>
      <c r="E34" s="36"/>
      <c r="F34" s="39"/>
      <c r="G34" s="18"/>
      <c r="M34" s="17"/>
    </row>
    <row r="35" spans="1:13" x14ac:dyDescent="0.25">
      <c r="A35" s="15" t="s">
        <v>7</v>
      </c>
      <c r="B35" s="15" t="s">
        <v>13</v>
      </c>
      <c r="C35" s="16">
        <v>1</v>
      </c>
      <c r="D35" s="17"/>
      <c r="E35" s="36"/>
      <c r="F35" s="39"/>
      <c r="G35" s="11"/>
      <c r="M35" s="12"/>
    </row>
    <row r="36" spans="1:13" x14ac:dyDescent="0.25">
      <c r="A36" s="15" t="s">
        <v>7</v>
      </c>
      <c r="B36" s="15" t="s">
        <v>79</v>
      </c>
      <c r="C36" s="16">
        <v>1</v>
      </c>
      <c r="D36" s="17"/>
      <c r="E36" s="36"/>
      <c r="F36" s="39"/>
      <c r="G36" s="11"/>
      <c r="M36" s="12"/>
    </row>
    <row r="37" spans="1:13" s="19" customFormat="1" x14ac:dyDescent="0.25">
      <c r="A37" s="15" t="s">
        <v>7</v>
      </c>
      <c r="B37" s="15" t="s">
        <v>10</v>
      </c>
      <c r="C37" s="16">
        <v>1</v>
      </c>
      <c r="D37" s="17"/>
      <c r="E37" s="36"/>
      <c r="F37" s="39"/>
      <c r="G37" s="18"/>
      <c r="M37" s="17"/>
    </row>
    <row r="38" spans="1:13" s="19" customFormat="1" x14ac:dyDescent="0.25">
      <c r="C38" s="22">
        <f>SUM(C34:C37)</f>
        <v>4</v>
      </c>
      <c r="D38" s="17"/>
      <c r="E38" s="36"/>
      <c r="F38" s="39"/>
      <c r="G38" s="18"/>
      <c r="M38" s="17"/>
    </row>
    <row r="39" spans="1:13" x14ac:dyDescent="0.25">
      <c r="D39" s="17"/>
      <c r="E39" s="36"/>
      <c r="F39" s="39"/>
      <c r="G39" s="11"/>
      <c r="M39" s="12"/>
    </row>
    <row r="40" spans="1:13" s="19" customFormat="1" x14ac:dyDescent="0.25">
      <c r="A40" s="20"/>
      <c r="B40" s="21"/>
      <c r="C40"/>
      <c r="D40" s="23"/>
      <c r="E40" s="37"/>
      <c r="F40" s="40"/>
      <c r="G40" s="24"/>
      <c r="H40" s="25"/>
      <c r="I40" s="25"/>
      <c r="J40" s="25"/>
      <c r="K40" s="25"/>
      <c r="L40" s="25"/>
      <c r="M40" s="26"/>
    </row>
    <row r="41" spans="1:13" x14ac:dyDescent="0.25">
      <c r="A41" s="2"/>
      <c r="B41" s="3"/>
      <c r="C41" s="3"/>
      <c r="D41" s="4"/>
      <c r="E41" s="35">
        <v>750000</v>
      </c>
      <c r="F41" s="38">
        <f>595000*4</f>
        <v>2380000</v>
      </c>
      <c r="G41" s="5"/>
      <c r="H41" s="6"/>
      <c r="I41" s="6"/>
      <c r="J41" s="6"/>
      <c r="K41" s="6"/>
      <c r="L41" s="6"/>
      <c r="M41" s="7"/>
    </row>
    <row r="42" spans="1:13" ht="15" customHeight="1" x14ac:dyDescent="0.25">
      <c r="A42" s="8" t="s">
        <v>90</v>
      </c>
      <c r="B42" s="9"/>
      <c r="C42" s="9"/>
      <c r="D42" s="10"/>
      <c r="E42" s="36"/>
      <c r="F42" s="39"/>
      <c r="G42" s="11"/>
      <c r="M42" s="12"/>
    </row>
    <row r="43" spans="1:13" x14ac:dyDescent="0.25">
      <c r="A43" s="13" t="s">
        <v>23</v>
      </c>
      <c r="B43" s="13" t="s">
        <v>5</v>
      </c>
      <c r="C43" s="13" t="s">
        <v>85</v>
      </c>
      <c r="D43" s="14"/>
      <c r="E43" s="36"/>
      <c r="F43" s="39"/>
      <c r="G43" s="11"/>
      <c r="M43" s="12"/>
    </row>
    <row r="44" spans="1:13" s="19" customFormat="1" x14ac:dyDescent="0.25">
      <c r="A44" s="15" t="s">
        <v>7</v>
      </c>
      <c r="B44" s="15" t="s">
        <v>80</v>
      </c>
      <c r="C44" s="16">
        <v>1</v>
      </c>
      <c r="D44" s="17"/>
      <c r="E44" s="36"/>
      <c r="F44" s="39"/>
      <c r="G44" s="18"/>
      <c r="M44" s="17"/>
    </row>
    <row r="45" spans="1:13" x14ac:dyDescent="0.25">
      <c r="A45" s="15" t="s">
        <v>7</v>
      </c>
      <c r="B45" s="15" t="s">
        <v>16</v>
      </c>
      <c r="C45" s="16">
        <v>1</v>
      </c>
      <c r="D45" s="17"/>
      <c r="E45" s="36"/>
      <c r="F45" s="39"/>
      <c r="G45" s="11"/>
      <c r="M45" s="12"/>
    </row>
    <row r="46" spans="1:13" x14ac:dyDescent="0.25">
      <c r="A46" s="15" t="s">
        <v>7</v>
      </c>
      <c r="B46" s="15" t="s">
        <v>79</v>
      </c>
      <c r="C46" s="16">
        <v>1</v>
      </c>
      <c r="D46" s="17"/>
      <c r="E46" s="36"/>
      <c r="F46" s="39"/>
      <c r="G46" s="11"/>
      <c r="M46" s="12"/>
    </row>
    <row r="47" spans="1:13" s="19" customFormat="1" x14ac:dyDescent="0.25">
      <c r="A47" s="15" t="s">
        <v>7</v>
      </c>
      <c r="B47" s="15" t="s">
        <v>54</v>
      </c>
      <c r="C47" s="16">
        <v>1</v>
      </c>
      <c r="D47" s="17"/>
      <c r="E47" s="36"/>
      <c r="F47" s="39"/>
      <c r="G47" s="18"/>
      <c r="M47" s="17"/>
    </row>
    <row r="48" spans="1:13" s="19" customFormat="1" x14ac:dyDescent="0.25">
      <c r="C48" s="22">
        <f>SUM(C44:C47)</f>
        <v>4</v>
      </c>
      <c r="D48" s="17"/>
      <c r="E48" s="36"/>
      <c r="F48" s="39"/>
      <c r="G48" s="18"/>
      <c r="M48" s="17"/>
    </row>
    <row r="49" spans="1:13" x14ac:dyDescent="0.25">
      <c r="D49" s="17"/>
      <c r="E49" s="36"/>
      <c r="F49" s="39"/>
      <c r="G49" s="11"/>
      <c r="M49" s="12"/>
    </row>
    <row r="50" spans="1:13" s="19" customFormat="1" x14ac:dyDescent="0.25">
      <c r="A50" s="20"/>
      <c r="B50" s="21"/>
      <c r="C50"/>
      <c r="D50" s="23"/>
      <c r="E50" s="37"/>
      <c r="F50" s="40"/>
      <c r="G50" s="24"/>
      <c r="H50" s="25"/>
      <c r="I50" s="25"/>
      <c r="J50" s="25"/>
      <c r="K50" s="25"/>
      <c r="L50" s="25"/>
      <c r="M50" s="26"/>
    </row>
    <row r="51" spans="1:13" x14ac:dyDescent="0.25">
      <c r="A51" s="2"/>
      <c r="B51" s="3"/>
      <c r="C51" s="3"/>
      <c r="D51" s="4"/>
      <c r="E51" s="35">
        <v>750000</v>
      </c>
      <c r="F51" s="38">
        <f>595000*4</f>
        <v>2380000</v>
      </c>
      <c r="G51" s="5"/>
      <c r="H51" s="6"/>
      <c r="I51" s="6"/>
      <c r="J51" s="6"/>
      <c r="K51" s="6"/>
      <c r="L51" s="6"/>
      <c r="M51" s="7"/>
    </row>
    <row r="52" spans="1:13" ht="15" customHeight="1" x14ac:dyDescent="0.25">
      <c r="A52" s="8" t="s">
        <v>91</v>
      </c>
      <c r="B52" s="9"/>
      <c r="C52" s="9"/>
      <c r="D52" s="10"/>
      <c r="E52" s="36"/>
      <c r="F52" s="39"/>
      <c r="G52" s="11"/>
      <c r="M52" s="12"/>
    </row>
    <row r="53" spans="1:13" x14ac:dyDescent="0.25">
      <c r="A53" s="13" t="s">
        <v>23</v>
      </c>
      <c r="B53" s="13" t="s">
        <v>5</v>
      </c>
      <c r="C53" s="13" t="s">
        <v>85</v>
      </c>
      <c r="D53" s="14"/>
      <c r="E53" s="36"/>
      <c r="F53" s="39"/>
      <c r="G53" s="11"/>
      <c r="M53" s="12"/>
    </row>
    <row r="54" spans="1:13" s="19" customFormat="1" x14ac:dyDescent="0.25">
      <c r="A54" s="15" t="s">
        <v>7</v>
      </c>
      <c r="B54" s="15" t="s">
        <v>10</v>
      </c>
      <c r="C54" s="16">
        <v>1</v>
      </c>
      <c r="D54" s="17"/>
      <c r="E54" s="36"/>
      <c r="F54" s="39"/>
      <c r="G54" s="18"/>
      <c r="M54" s="17"/>
    </row>
    <row r="55" spans="1:13" x14ac:dyDescent="0.25">
      <c r="A55" s="15" t="s">
        <v>7</v>
      </c>
      <c r="B55" s="15" t="s">
        <v>55</v>
      </c>
      <c r="C55" s="16">
        <v>1</v>
      </c>
      <c r="D55" s="17"/>
      <c r="E55" s="36"/>
      <c r="F55" s="39"/>
      <c r="G55" s="11"/>
      <c r="M55" s="12"/>
    </row>
    <row r="56" spans="1:13" x14ac:dyDescent="0.25">
      <c r="A56" s="15" t="s">
        <v>7</v>
      </c>
      <c r="B56" s="15" t="s">
        <v>80</v>
      </c>
      <c r="C56" s="16">
        <v>1</v>
      </c>
      <c r="D56" s="17"/>
      <c r="E56" s="36"/>
      <c r="F56" s="39"/>
      <c r="G56" s="11"/>
      <c r="M56" s="12"/>
    </row>
    <row r="57" spans="1:13" s="19" customFormat="1" x14ac:dyDescent="0.25">
      <c r="A57" s="15" t="s">
        <v>7</v>
      </c>
      <c r="B57" s="15" t="s">
        <v>17</v>
      </c>
      <c r="C57" s="16">
        <v>1</v>
      </c>
      <c r="D57" s="17"/>
      <c r="E57" s="36"/>
      <c r="F57" s="39"/>
      <c r="G57" s="18"/>
      <c r="M57" s="17"/>
    </row>
    <row r="58" spans="1:13" s="19" customFormat="1" x14ac:dyDescent="0.25">
      <c r="A58"/>
      <c r="B58"/>
      <c r="C58" s="22">
        <f>SUM(C54:C57)</f>
        <v>4</v>
      </c>
      <c r="D58" s="17"/>
      <c r="E58" s="36"/>
      <c r="F58" s="39"/>
      <c r="G58" s="18"/>
      <c r="M58" s="17"/>
    </row>
    <row r="59" spans="1:13" x14ac:dyDescent="0.25">
      <c r="A59"/>
      <c r="B59"/>
      <c r="C59"/>
      <c r="D59" s="17"/>
      <c r="E59" s="36"/>
      <c r="F59" s="39"/>
      <c r="G59" s="11"/>
      <c r="M59" s="12"/>
    </row>
    <row r="60" spans="1:13" s="19" customFormat="1" x14ac:dyDescent="0.25">
      <c r="A60" s="20"/>
      <c r="B60" s="21"/>
      <c r="C60" s="22"/>
      <c r="D60" s="23"/>
      <c r="E60" s="37"/>
      <c r="F60" s="40"/>
      <c r="G60" s="24"/>
      <c r="H60" s="25"/>
      <c r="I60" s="25"/>
      <c r="J60" s="25"/>
      <c r="K60" s="25"/>
      <c r="L60" s="25"/>
      <c r="M60" s="26"/>
    </row>
    <row r="61" spans="1:13" x14ac:dyDescent="0.25">
      <c r="A61" s="2"/>
      <c r="B61" s="3"/>
      <c r="C61" s="3"/>
      <c r="D61" s="4"/>
      <c r="E61" s="35">
        <v>750000</v>
      </c>
      <c r="F61" s="38">
        <f>595000*4</f>
        <v>2380000</v>
      </c>
      <c r="G61" s="5"/>
      <c r="H61" s="6"/>
      <c r="I61" s="6"/>
      <c r="J61" s="6"/>
      <c r="K61" s="6"/>
      <c r="L61" s="6"/>
      <c r="M61" s="7"/>
    </row>
    <row r="62" spans="1:13" ht="15" customHeight="1" x14ac:dyDescent="0.25">
      <c r="A62" s="8" t="s">
        <v>92</v>
      </c>
      <c r="B62" s="9"/>
      <c r="C62" s="9"/>
      <c r="D62" s="10"/>
      <c r="E62" s="36"/>
      <c r="F62" s="39"/>
      <c r="G62" s="11"/>
      <c r="M62" s="12"/>
    </row>
    <row r="63" spans="1:13" x14ac:dyDescent="0.25">
      <c r="A63" s="13" t="s">
        <v>23</v>
      </c>
      <c r="B63" s="13" t="s">
        <v>5</v>
      </c>
      <c r="C63" s="13" t="s">
        <v>85</v>
      </c>
      <c r="D63" s="14"/>
      <c r="E63" s="36"/>
      <c r="F63" s="39"/>
      <c r="G63" s="11"/>
      <c r="M63" s="12"/>
    </row>
    <row r="64" spans="1:13" s="19" customFormat="1" x14ac:dyDescent="0.25">
      <c r="A64" s="15" t="s">
        <v>7</v>
      </c>
      <c r="B64" s="15" t="s">
        <v>10</v>
      </c>
      <c r="C64" s="16">
        <v>1</v>
      </c>
      <c r="D64" s="17"/>
      <c r="E64" s="36"/>
      <c r="F64" s="39"/>
      <c r="G64" s="18"/>
      <c r="M64" s="17"/>
    </row>
    <row r="65" spans="1:13" x14ac:dyDescent="0.25">
      <c r="A65" s="15" t="s">
        <v>7</v>
      </c>
      <c r="B65" s="15" t="s">
        <v>16</v>
      </c>
      <c r="C65" s="16">
        <v>1</v>
      </c>
      <c r="D65" s="17"/>
      <c r="E65" s="36"/>
      <c r="F65" s="39"/>
      <c r="G65" s="11"/>
      <c r="M65" s="12"/>
    </row>
    <row r="66" spans="1:13" x14ac:dyDescent="0.25">
      <c r="A66" s="15" t="s">
        <v>7</v>
      </c>
      <c r="B66" s="15" t="s">
        <v>13</v>
      </c>
      <c r="C66" s="16">
        <v>1</v>
      </c>
      <c r="D66" s="17"/>
      <c r="E66" s="36"/>
      <c r="F66" s="39"/>
      <c r="G66" s="11"/>
      <c r="M66" s="12"/>
    </row>
    <row r="67" spans="1:13" s="19" customFormat="1" x14ac:dyDescent="0.25">
      <c r="A67" s="15" t="s">
        <v>7</v>
      </c>
      <c r="B67" s="15" t="s">
        <v>80</v>
      </c>
      <c r="C67" s="16">
        <v>1</v>
      </c>
      <c r="D67" s="17"/>
      <c r="E67" s="36"/>
      <c r="F67" s="39"/>
      <c r="G67" s="18"/>
      <c r="M67" s="17"/>
    </row>
    <row r="68" spans="1:13" s="19" customFormat="1" x14ac:dyDescent="0.25">
      <c r="A68"/>
      <c r="B68"/>
      <c r="C68" s="22">
        <f>SUM(C64:C67)</f>
        <v>4</v>
      </c>
      <c r="D68" s="17"/>
      <c r="E68" s="36"/>
      <c r="F68" s="39"/>
      <c r="G68" s="18"/>
      <c r="M68" s="17"/>
    </row>
    <row r="69" spans="1:13" x14ac:dyDescent="0.25">
      <c r="A69"/>
      <c r="B69"/>
      <c r="C69"/>
      <c r="D69" s="17"/>
      <c r="E69" s="36"/>
      <c r="F69" s="39"/>
      <c r="G69" s="11"/>
      <c r="M69" s="12"/>
    </row>
    <row r="70" spans="1:13" s="19" customFormat="1" x14ac:dyDescent="0.25">
      <c r="A70" s="20"/>
      <c r="B70" s="21"/>
      <c r="C70" s="34"/>
      <c r="D70" s="23"/>
      <c r="E70" s="37"/>
      <c r="F70" s="40"/>
      <c r="G70" s="24"/>
      <c r="H70" s="25"/>
      <c r="I70" s="25"/>
      <c r="J70" s="25"/>
      <c r="K70" s="25"/>
      <c r="L70" s="25"/>
      <c r="M70" s="26"/>
    </row>
    <row r="71" spans="1:13" x14ac:dyDescent="0.25">
      <c r="A71" s="2"/>
      <c r="B71" s="3"/>
      <c r="C71" s="3"/>
      <c r="D71" s="4"/>
      <c r="E71" s="35">
        <v>750000</v>
      </c>
      <c r="F71" s="38">
        <f>595000*4</f>
        <v>2380000</v>
      </c>
      <c r="G71" s="5"/>
      <c r="H71" s="6"/>
      <c r="I71" s="6"/>
      <c r="J71" s="6"/>
      <c r="K71" s="6"/>
      <c r="L71" s="6"/>
      <c r="M71" s="7"/>
    </row>
    <row r="72" spans="1:13" ht="15" customHeight="1" x14ac:dyDescent="0.25">
      <c r="A72" s="8" t="s">
        <v>93</v>
      </c>
      <c r="B72" s="9"/>
      <c r="C72" s="9"/>
      <c r="D72" s="10"/>
      <c r="E72" s="36"/>
      <c r="F72" s="39"/>
      <c r="G72" s="11"/>
      <c r="M72" s="12"/>
    </row>
    <row r="73" spans="1:13" x14ac:dyDescent="0.25">
      <c r="A73" s="13" t="s">
        <v>23</v>
      </c>
      <c r="B73" s="13" t="s">
        <v>5</v>
      </c>
      <c r="C73" s="13" t="s">
        <v>85</v>
      </c>
      <c r="D73" s="14"/>
      <c r="E73" s="36"/>
      <c r="F73" s="39"/>
      <c r="G73" s="11"/>
      <c r="M73" s="12"/>
    </row>
    <row r="74" spans="1:13" s="19" customFormat="1" x14ac:dyDescent="0.25">
      <c r="A74" s="15" t="s">
        <v>7</v>
      </c>
      <c r="B74" s="15" t="s">
        <v>80</v>
      </c>
      <c r="C74" s="16">
        <v>1</v>
      </c>
      <c r="D74" s="17"/>
      <c r="E74" s="36"/>
      <c r="F74" s="39"/>
      <c r="G74" s="18"/>
      <c r="M74" s="17"/>
    </row>
    <row r="75" spans="1:13" x14ac:dyDescent="0.25">
      <c r="A75" s="15" t="s">
        <v>7</v>
      </c>
      <c r="B75" s="15" t="s">
        <v>26</v>
      </c>
      <c r="C75" s="16">
        <v>1</v>
      </c>
      <c r="D75" s="17"/>
      <c r="E75" s="36"/>
      <c r="F75" s="39"/>
      <c r="G75" s="11"/>
      <c r="M75" s="17"/>
    </row>
    <row r="76" spans="1:13" x14ac:dyDescent="0.25">
      <c r="A76" s="15" t="s">
        <v>7</v>
      </c>
      <c r="B76" s="15" t="s">
        <v>10</v>
      </c>
      <c r="C76" s="16">
        <v>1</v>
      </c>
      <c r="D76" s="17"/>
      <c r="E76" s="36"/>
      <c r="F76" s="39"/>
      <c r="G76" s="11"/>
      <c r="M76" s="12"/>
    </row>
    <row r="77" spans="1:13" s="19" customFormat="1" x14ac:dyDescent="0.25">
      <c r="A77" s="15" t="s">
        <v>7</v>
      </c>
      <c r="B77" s="15" t="s">
        <v>79</v>
      </c>
      <c r="C77" s="16">
        <v>1</v>
      </c>
      <c r="D77" s="17"/>
      <c r="E77" s="36"/>
      <c r="F77" s="39"/>
      <c r="G77" s="18"/>
      <c r="M77" s="17"/>
    </row>
    <row r="78" spans="1:13" s="19" customFormat="1" x14ac:dyDescent="0.25">
      <c r="A78"/>
      <c r="B78"/>
      <c r="C78" s="22">
        <f>SUM(C74:C77)</f>
        <v>4</v>
      </c>
      <c r="D78" s="17"/>
      <c r="E78" s="36"/>
      <c r="F78" s="39"/>
      <c r="G78" s="18"/>
      <c r="M78" s="17"/>
    </row>
    <row r="79" spans="1:13" x14ac:dyDescent="0.25">
      <c r="A79"/>
      <c r="B79"/>
      <c r="C79"/>
      <c r="D79" s="17"/>
      <c r="E79" s="36"/>
      <c r="F79" s="39"/>
      <c r="G79" s="11"/>
      <c r="M79" s="12"/>
    </row>
    <row r="80" spans="1:13" s="19" customFormat="1" x14ac:dyDescent="0.25">
      <c r="A80" s="20"/>
      <c r="B80" s="21"/>
      <c r="C80" s="34"/>
      <c r="D80" s="23"/>
      <c r="E80" s="37"/>
      <c r="F80" s="40"/>
      <c r="G80" s="24"/>
      <c r="H80" s="25"/>
      <c r="I80" s="25"/>
      <c r="J80" s="25"/>
      <c r="K80" s="25"/>
      <c r="L80" s="25"/>
      <c r="M80" s="26"/>
    </row>
    <row r="81" spans="1:13" x14ac:dyDescent="0.25">
      <c r="A81" s="2"/>
      <c r="B81" s="3"/>
      <c r="C81" s="3"/>
      <c r="D81" s="4"/>
      <c r="E81" s="35">
        <v>750000</v>
      </c>
      <c r="F81" s="38">
        <f>595000*4</f>
        <v>2380000</v>
      </c>
      <c r="G81" s="5"/>
      <c r="H81" s="6"/>
      <c r="I81" s="6"/>
      <c r="J81" s="6"/>
      <c r="K81" s="6"/>
      <c r="L81" s="6"/>
      <c r="M81" s="7"/>
    </row>
    <row r="82" spans="1:13" ht="15" customHeight="1" x14ac:dyDescent="0.25">
      <c r="A82" s="8" t="s">
        <v>94</v>
      </c>
      <c r="B82" s="9"/>
      <c r="C82" s="9"/>
      <c r="D82" s="10"/>
      <c r="E82" s="36"/>
      <c r="F82" s="39"/>
      <c r="G82" s="11"/>
      <c r="M82" s="12"/>
    </row>
    <row r="83" spans="1:13" x14ac:dyDescent="0.25">
      <c r="A83" s="13" t="s">
        <v>23</v>
      </c>
      <c r="B83" s="13" t="s">
        <v>5</v>
      </c>
      <c r="C83" s="13" t="s">
        <v>85</v>
      </c>
      <c r="D83" s="14"/>
      <c r="E83" s="36"/>
      <c r="F83" s="39"/>
      <c r="G83" s="11"/>
      <c r="M83" s="12"/>
    </row>
    <row r="84" spans="1:13" s="19" customFormat="1" x14ac:dyDescent="0.25">
      <c r="A84" s="15" t="s">
        <v>7</v>
      </c>
      <c r="B84" s="15" t="s">
        <v>86</v>
      </c>
      <c r="C84" s="16">
        <v>1</v>
      </c>
      <c r="D84" s="17"/>
      <c r="E84" s="36"/>
      <c r="F84" s="39"/>
      <c r="G84" s="18"/>
      <c r="M84" s="17"/>
    </row>
    <row r="85" spans="1:13" x14ac:dyDescent="0.25">
      <c r="A85" s="15" t="s">
        <v>7</v>
      </c>
      <c r="B85" s="15" t="s">
        <v>17</v>
      </c>
      <c r="C85" s="16">
        <v>1</v>
      </c>
      <c r="D85" s="17"/>
      <c r="E85" s="36"/>
      <c r="F85" s="39"/>
      <c r="G85" s="11"/>
      <c r="M85" s="12"/>
    </row>
    <row r="86" spans="1:13" x14ac:dyDescent="0.25">
      <c r="A86" s="15" t="s">
        <v>7</v>
      </c>
      <c r="B86" s="15" t="s">
        <v>16</v>
      </c>
      <c r="C86" s="16">
        <v>1</v>
      </c>
      <c r="D86" s="17"/>
      <c r="E86" s="36"/>
      <c r="F86" s="39"/>
      <c r="G86" s="11"/>
      <c r="M86" s="12"/>
    </row>
    <row r="87" spans="1:13" s="19" customFormat="1" x14ac:dyDescent="0.25">
      <c r="A87" s="15" t="s">
        <v>7</v>
      </c>
      <c r="B87" s="15" t="s">
        <v>54</v>
      </c>
      <c r="C87" s="16">
        <v>1</v>
      </c>
      <c r="D87" s="17"/>
      <c r="E87" s="36"/>
      <c r="F87" s="39"/>
      <c r="G87" s="18"/>
      <c r="M87" s="17"/>
    </row>
    <row r="88" spans="1:13" s="19" customFormat="1" x14ac:dyDescent="0.25">
      <c r="A88"/>
      <c r="B88"/>
      <c r="C88" s="22">
        <f>SUM(C84:C87)</f>
        <v>4</v>
      </c>
      <c r="D88" s="17"/>
      <c r="E88" s="36"/>
      <c r="F88" s="39"/>
      <c r="G88" s="18"/>
      <c r="M88" s="17"/>
    </row>
    <row r="89" spans="1:13" x14ac:dyDescent="0.25">
      <c r="A89"/>
      <c r="B89"/>
      <c r="C89"/>
      <c r="D89" s="17"/>
      <c r="E89" s="36"/>
      <c r="F89" s="39"/>
      <c r="G89" s="11"/>
      <c r="M89" s="12"/>
    </row>
    <row r="90" spans="1:13" s="19" customFormat="1" x14ac:dyDescent="0.25">
      <c r="A90" s="20"/>
      <c r="B90" s="21"/>
      <c r="C90" s="34"/>
      <c r="D90" s="23"/>
      <c r="E90" s="37"/>
      <c r="F90" s="40"/>
      <c r="G90" s="24"/>
      <c r="H90" s="25"/>
      <c r="I90" s="25"/>
      <c r="J90" s="25"/>
      <c r="K90" s="25"/>
      <c r="L90" s="25"/>
      <c r="M90" s="26"/>
    </row>
    <row r="91" spans="1:13" x14ac:dyDescent="0.25">
      <c r="A91" s="2"/>
      <c r="B91" s="3"/>
      <c r="C91" s="3"/>
      <c r="D91" s="4"/>
      <c r="E91" s="35">
        <v>750000</v>
      </c>
      <c r="F91" s="38">
        <f>595000*4</f>
        <v>2380000</v>
      </c>
      <c r="G91" s="5"/>
      <c r="H91" s="6"/>
      <c r="I91" s="6"/>
      <c r="J91" s="6"/>
      <c r="K91" s="6"/>
      <c r="L91" s="6"/>
      <c r="M91" s="7"/>
    </row>
    <row r="92" spans="1:13" ht="15" customHeight="1" x14ac:dyDescent="0.25">
      <c r="A92" s="8" t="s">
        <v>95</v>
      </c>
      <c r="B92" s="9"/>
      <c r="C92" s="9"/>
      <c r="D92" s="10"/>
      <c r="E92" s="36"/>
      <c r="F92" s="39"/>
      <c r="G92" s="11"/>
      <c r="M92" s="12"/>
    </row>
    <row r="93" spans="1:13" x14ac:dyDescent="0.25">
      <c r="A93" s="13" t="s">
        <v>23</v>
      </c>
      <c r="B93" s="13" t="s">
        <v>5</v>
      </c>
      <c r="C93" s="13" t="s">
        <v>85</v>
      </c>
      <c r="D93" s="14"/>
      <c r="E93" s="36"/>
      <c r="F93" s="39"/>
      <c r="G93" s="11"/>
      <c r="M93" s="12"/>
    </row>
    <row r="94" spans="1:13" s="19" customFormat="1" x14ac:dyDescent="0.25">
      <c r="A94" s="15" t="s">
        <v>7</v>
      </c>
      <c r="B94" s="15" t="s">
        <v>79</v>
      </c>
      <c r="C94" s="16">
        <v>1</v>
      </c>
      <c r="D94" s="17"/>
      <c r="E94" s="36"/>
      <c r="F94" s="39"/>
      <c r="G94" s="18"/>
      <c r="M94" s="17"/>
    </row>
    <row r="95" spans="1:13" x14ac:dyDescent="0.25">
      <c r="A95" s="15" t="s">
        <v>7</v>
      </c>
      <c r="B95" s="15" t="s">
        <v>56</v>
      </c>
      <c r="C95" s="16">
        <v>1</v>
      </c>
      <c r="D95" s="17"/>
      <c r="E95" s="36"/>
      <c r="F95" s="39"/>
      <c r="G95" s="11"/>
      <c r="M95" s="12"/>
    </row>
    <row r="96" spans="1:13" x14ac:dyDescent="0.25">
      <c r="A96" s="15" t="s">
        <v>7</v>
      </c>
      <c r="B96" s="15" t="s">
        <v>10</v>
      </c>
      <c r="C96" s="16">
        <v>1</v>
      </c>
      <c r="D96" s="17"/>
      <c r="E96" s="36"/>
      <c r="F96" s="39"/>
      <c r="G96" s="11"/>
      <c r="M96" s="12"/>
    </row>
    <row r="97" spans="1:13" s="19" customFormat="1" x14ac:dyDescent="0.25">
      <c r="A97" s="15" t="s">
        <v>7</v>
      </c>
      <c r="B97" s="15" t="s">
        <v>80</v>
      </c>
      <c r="C97" s="16">
        <v>1</v>
      </c>
      <c r="D97" s="17"/>
      <c r="E97" s="36"/>
      <c r="F97" s="39"/>
      <c r="G97" s="18"/>
      <c r="M97" s="17"/>
    </row>
    <row r="98" spans="1:13" s="19" customFormat="1" x14ac:dyDescent="0.25">
      <c r="A98"/>
      <c r="B98"/>
      <c r="C98" s="22">
        <f>SUM(C94:C97)</f>
        <v>4</v>
      </c>
      <c r="D98" s="17"/>
      <c r="E98" s="36"/>
      <c r="F98" s="39"/>
      <c r="G98" s="18"/>
      <c r="M98" s="17"/>
    </row>
    <row r="99" spans="1:13" x14ac:dyDescent="0.25">
      <c r="A99"/>
      <c r="B99"/>
      <c r="C99"/>
      <c r="D99" s="17"/>
      <c r="E99" s="36"/>
      <c r="F99" s="39"/>
      <c r="G99" s="11"/>
      <c r="M99" s="12"/>
    </row>
    <row r="100" spans="1:13" s="19" customFormat="1" x14ac:dyDescent="0.25">
      <c r="A100" s="20"/>
      <c r="B100" s="21"/>
      <c r="C100" s="34"/>
      <c r="D100" s="23"/>
      <c r="E100" s="37"/>
      <c r="F100" s="40"/>
      <c r="G100" s="24"/>
      <c r="H100" s="25"/>
      <c r="I100" s="25"/>
      <c r="J100" s="25"/>
      <c r="K100" s="25"/>
      <c r="L100" s="25"/>
      <c r="M100" s="26"/>
    </row>
  </sheetData>
  <mergeCells count="22">
    <mergeCell ref="E81:E90"/>
    <mergeCell ref="F81:F90"/>
    <mergeCell ref="E91:E100"/>
    <mergeCell ref="F91:F100"/>
    <mergeCell ref="E51:E60"/>
    <mergeCell ref="F51:F60"/>
    <mergeCell ref="E61:E70"/>
    <mergeCell ref="F61:F70"/>
    <mergeCell ref="E71:E80"/>
    <mergeCell ref="F71:F80"/>
    <mergeCell ref="E21:E30"/>
    <mergeCell ref="F21:F30"/>
    <mergeCell ref="E31:E40"/>
    <mergeCell ref="F31:F40"/>
    <mergeCell ref="E41:E50"/>
    <mergeCell ref="F41:F50"/>
    <mergeCell ref="A9:D10"/>
    <mergeCell ref="E9:E10"/>
    <mergeCell ref="F9:F10"/>
    <mergeCell ref="G9:M10"/>
    <mergeCell ref="E11:E20"/>
    <mergeCell ref="F11:F20"/>
  </mergeCells>
  <printOptions horizontalCentered="1"/>
  <pageMargins left="0.12" right="0.11" top="0.46" bottom="0.17" header="0.3" footer="0.14000000000000001"/>
  <pageSetup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Size S</vt:lpstr>
      <vt:lpstr>Size M</vt:lpstr>
      <vt:lpstr>Size L</vt:lpstr>
      <vt:lpstr>Size XL</vt:lpstr>
      <vt:lpstr>Size XXL</vt:lpstr>
      <vt:lpstr>'Size L'!Print_Titles</vt:lpstr>
      <vt:lpstr>'Size M'!Print_Titles</vt:lpstr>
      <vt:lpstr>'Size S'!Print_Titles</vt:lpstr>
      <vt:lpstr>'Size XL'!Print_Titles</vt:lpstr>
      <vt:lpstr>'Size XXL'!Print_Titles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2018-09-04T07:16:17Z</dcterms:created>
  <dcterms:modified xsi:type="dcterms:W3CDTF">2018-09-10T02:13:29Z</dcterms:modified>
</cp:coreProperties>
</file>